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РАСХОДЫ (2)" sheetId="1" r:id="rId1"/>
  </sheets>
  <definedNames>
    <definedName name="_xlnm.Print_Area" localSheetId="0">'РАСХОДЫ (2)'!$A$1:$P$104</definedName>
  </definedNames>
  <calcPr fullCalcOnLoad="1"/>
</workbook>
</file>

<file path=xl/sharedStrings.xml><?xml version="1.0" encoding="utf-8"?>
<sst xmlns="http://schemas.openxmlformats.org/spreadsheetml/2006/main" count="554" uniqueCount="169">
  <si>
    <t>Наименование</t>
  </si>
  <si>
    <t>000</t>
  </si>
  <si>
    <t>ГОД</t>
  </si>
  <si>
    <t>под.</t>
  </si>
  <si>
    <t>ЦС</t>
  </si>
  <si>
    <t>Доп.ФК</t>
  </si>
  <si>
    <t>ст.расх</t>
  </si>
  <si>
    <t>Доп.ЭК</t>
  </si>
  <si>
    <t>ОБЩЕГОСУДАРСТВЕННЫЕ ВОПРОСЫ</t>
  </si>
  <si>
    <t>ФУНКЦИОНИРОВАНИЕ ЗАКОНОДАТЕЛЬНЫХ ОРГАНОВ МЕСТНОГО САМОУПРАВЛЕНИЯ</t>
  </si>
  <si>
    <t xml:space="preserve">ОПЛАТА ПРОЧИХ УСЛУГ </t>
  </si>
  <si>
    <t>ФУНКЦ. ВЫСШЕГО ДОЛЖНОСТНОГО ЛИЦА БЮДЖЕТ</t>
  </si>
  <si>
    <t>ЗАРАБОТНАЯ ПЛАТА</t>
  </si>
  <si>
    <t>НАЧИСЛЕНИЯ НА ЗАРАБОТНУЮ ПЛАТУ</t>
  </si>
  <si>
    <t xml:space="preserve">ФУНКЦИОНИРОВАНИЕ ОРГАНОВ МЕСТНОГО САМОУПРАВЛЕНИЯ </t>
  </si>
  <si>
    <t>0104</t>
  </si>
  <si>
    <t xml:space="preserve">ОПЛАТА ТРУДА </t>
  </si>
  <si>
    <t xml:space="preserve">НАЧИСЛЕНИЯ НА З/ПЛАТУ </t>
  </si>
  <si>
    <t xml:space="preserve">ОПЛАТА УСЛУГ СВЯЗИ </t>
  </si>
  <si>
    <t xml:space="preserve"> Э/ЭНЕРГИЯ </t>
  </si>
  <si>
    <t xml:space="preserve">КОММУНАЛЬНЫЕ УСЛУГИ </t>
  </si>
  <si>
    <t>СОДЕРЖАНИЕ ИМУЩЕСТВА</t>
  </si>
  <si>
    <t xml:space="preserve"> ГСМ</t>
  </si>
  <si>
    <t>ВУС</t>
  </si>
  <si>
    <t>НАЧИСЛЕНИЯ НА З/ПЛАТУ</t>
  </si>
  <si>
    <t>ПРОЧИЕ РАСХОДНЫЕ МАТЕРИАЛЫ</t>
  </si>
  <si>
    <t>ПОЖАРНАЯ БЕЗОПАСНОСТЬ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</si>
  <si>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</si>
  <si>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</si>
  <si>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</si>
  <si>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</si>
  <si>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</si>
  <si>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</si>
  <si>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</t>
  </si>
  <si>
    <t>ОРГАНИЗАЦИЯ И СОДЕРЖАНИЕ МЕСТ ЗАХОРОНЕНИЙ</t>
  </si>
  <si>
    <t>ПРОЧИЕ МЕРОПРИЯТИЯ ПО БЛАГОУСТРОЙСТВУ</t>
  </si>
  <si>
    <t>КУЛЬТУРА</t>
  </si>
  <si>
    <t>ОПЛАТА УСЛУГ СВЯЗИ БЮДЖЕТ</t>
  </si>
  <si>
    <t xml:space="preserve">ТРАНСПОРТНЫЕ РАСХОДЫ </t>
  </si>
  <si>
    <t xml:space="preserve"> Э/ЭНЕРГИЯ</t>
  </si>
  <si>
    <t>КОММУНАЛЬНЫЕ УСЛУГИ</t>
  </si>
  <si>
    <t xml:space="preserve">ПРОЧИЕ РАСХОДНЫЕ МАТЕРИАЛЫ </t>
  </si>
  <si>
    <t>ИТОГО</t>
  </si>
  <si>
    <t>0100</t>
  </si>
  <si>
    <t>0103</t>
  </si>
  <si>
    <t>0801</t>
  </si>
  <si>
    <t>0020400</t>
  </si>
  <si>
    <t>290</t>
  </si>
  <si>
    <t>ПРОЧИЕ РАСХОДЫ</t>
  </si>
  <si>
    <t>004</t>
  </si>
  <si>
    <t>005</t>
  </si>
  <si>
    <t>002</t>
  </si>
  <si>
    <t>003</t>
  </si>
  <si>
    <t>0203</t>
  </si>
  <si>
    <t>0309</t>
  </si>
  <si>
    <t>0013600</t>
  </si>
  <si>
    <t>0500</t>
  </si>
  <si>
    <t>006</t>
  </si>
  <si>
    <t>0501</t>
  </si>
  <si>
    <t>001</t>
  </si>
  <si>
    <t>0502</t>
  </si>
  <si>
    <t>0503</t>
  </si>
  <si>
    <t>223</t>
  </si>
  <si>
    <t>226</t>
  </si>
  <si>
    <t>340</t>
  </si>
  <si>
    <t>600</t>
  </si>
  <si>
    <t>500</t>
  </si>
  <si>
    <t>0900200</t>
  </si>
  <si>
    <t>225</t>
  </si>
  <si>
    <t>КАПИТАЛЬНЫЙ РЕМОНТ (НАЙМ)</t>
  </si>
  <si>
    <t>ПОДДЕРЖКА ЖИЛИЩНОГО ХОЗЯЙСТВА(КОТЕЛЬНИ)</t>
  </si>
  <si>
    <t>0412</t>
  </si>
  <si>
    <t>444</t>
  </si>
  <si>
    <t>0106</t>
  </si>
  <si>
    <t>251</t>
  </si>
  <si>
    <t>РАСХОДЫ НА КОМПЕНСАЦИЮ ВЫПАДАЮЩИХ ДОХОДОВ ОРГАНИЗАЦИЯМ</t>
  </si>
  <si>
    <t>3500100</t>
  </si>
  <si>
    <t>242</t>
  </si>
  <si>
    <t>ОБРАЗОВАНИЕ</t>
  </si>
  <si>
    <t>МОЛОДЕЖНАЯ ПОЛИТИКА</t>
  </si>
  <si>
    <t>0700</t>
  </si>
  <si>
    <t>0010000</t>
  </si>
  <si>
    <t>0707</t>
  </si>
  <si>
    <t>1 КВАРТАЛ</t>
  </si>
  <si>
    <t>2 КВАРТАЛ</t>
  </si>
  <si>
    <t>3 КВАРТАЛ</t>
  </si>
  <si>
    <t>4 КВАРТАЛ</t>
  </si>
  <si>
    <t>222</t>
  </si>
  <si>
    <t>0113</t>
  </si>
  <si>
    <t xml:space="preserve">МЕРОПРИЯТИЯ В ОБЛАСТИ КОММУНАЛЬНОГО ХОЗЯЙСТВА </t>
  </si>
  <si>
    <t>КОМПЕНСАЦИЯ ВЫПАДАЮЩИХ ДОХОДОВ</t>
  </si>
  <si>
    <t>3510200</t>
  </si>
  <si>
    <t>241</t>
  </si>
  <si>
    <t>ОБЕСПЕЧЕНИЕ ДЕЯТЕЛЬНОСТИ ПОДВЕДОМСТВЕННЫХ УЧРЕЖДЕНИЙ</t>
  </si>
  <si>
    <t>ФИЗИЧЕСКАЯ КУЛЬТУРА И СПОРТ</t>
  </si>
  <si>
    <t>1101</t>
  </si>
  <si>
    <t>795007</t>
  </si>
  <si>
    <t>МЦП "РАЗВИТИЕ ОБЪЕКТОВ ФИЗИЧЕСКОЙ КУЛЬТУРЫ И СПОРТА НА ТЕРРИТОРИИ ВМР НА 2011-2013ГГ"</t>
  </si>
  <si>
    <t>310</t>
  </si>
  <si>
    <t>121</t>
  </si>
  <si>
    <t>211</t>
  </si>
  <si>
    <t>244</t>
  </si>
  <si>
    <t>540</t>
  </si>
  <si>
    <t>611</t>
  </si>
  <si>
    <t>200</t>
  </si>
  <si>
    <t>1000</t>
  </si>
  <si>
    <t>321</t>
  </si>
  <si>
    <t>1001</t>
  </si>
  <si>
    <t xml:space="preserve">ПЕНСИОННОЕ ОБЕСПЕЧЕНИЕ НАСЕЛЕНИЯ </t>
  </si>
  <si>
    <t>0400</t>
  </si>
  <si>
    <t>0409</t>
  </si>
  <si>
    <t>ДОРОЖНОЕ ХОЗЯЙСТВО</t>
  </si>
  <si>
    <t>263</t>
  </si>
  <si>
    <t xml:space="preserve">ПЛАН РАСХОДОВ НА 2017 ГОД АДМИНИСТРАЦИИ МУНИЦИПАЛЬНОГО ОБРАЗОВЫАНИЯ СЕЛИВАНОВСКОЕ СЕЛЬСКОЕ ПОСЕЛЕНИЕ ВОЛХОВСКОГО МУНИЦИПАЛЬНОГО РАЙОНА ЛЕНИНГРАДСКОЙ ОБЛАСТИ </t>
  </si>
  <si>
    <t>УТВЕРЖДАЮ</t>
  </si>
  <si>
    <t>А.И. ЦЫПАРКОВ</t>
  </si>
  <si>
    <t>НАЦИОНАЛЬНАЯ ЭКОНОМИКА</t>
  </si>
  <si>
    <t>СОЦИАЛЬНАЯ ПОЛИТИКА</t>
  </si>
  <si>
    <t>МАТЕРИАЛЫ</t>
  </si>
  <si>
    <t>67 2 01 00150</t>
  </si>
  <si>
    <t>00 0 00 00000</t>
  </si>
  <si>
    <t>120</t>
  </si>
  <si>
    <t>129</t>
  </si>
  <si>
    <t>210</t>
  </si>
  <si>
    <t>67 3 01 00150</t>
  </si>
  <si>
    <t>240</t>
  </si>
  <si>
    <t>Доп КР</t>
  </si>
  <si>
    <t>555</t>
  </si>
  <si>
    <t>853</t>
  </si>
  <si>
    <t>Код вид. расх</t>
  </si>
  <si>
    <t>МАТЕРИАЛЬНЫЕ ЗАПАСЫ</t>
  </si>
  <si>
    <t>ОБЕСПЕЧЕНИЕ ДЕЯТЕЛЬНОСТИ ФИНАНЧСОВЫХ, НАЛОГОВЫХ И ТАМОЖЕННЫХ ОРГАНОВ И ОРГАНОВ ФИНАНСОВОГО (ФИНАНСОВО-БЮДЖЕТНОГО) НАДЗОРА</t>
  </si>
  <si>
    <t>67 3 01 40010</t>
  </si>
  <si>
    <t>ПЕРЕЧИСЛЕНИЕ В КОМИТЕТ ФИНАНСОВ</t>
  </si>
  <si>
    <t>67 3 02 40010</t>
  </si>
  <si>
    <t>ДРУГИЕ ОБЩЕГОСУДАРСТВЕННЫЕ ВОПРОСЫ</t>
  </si>
  <si>
    <t>ГАЗЕТА</t>
  </si>
  <si>
    <t>68 9 01 01050</t>
  </si>
  <si>
    <t>68 9 01 51180</t>
  </si>
  <si>
    <t>00</t>
  </si>
  <si>
    <t>01 1 01  01010</t>
  </si>
  <si>
    <t>01 1 01 01010</t>
  </si>
  <si>
    <t>ГСМ</t>
  </si>
  <si>
    <t>07 1 01 01150</t>
  </si>
  <si>
    <t>02 1 01 01030</t>
  </si>
  <si>
    <t>05 1 01 60200</t>
  </si>
  <si>
    <t>68 9 01 01100</t>
  </si>
  <si>
    <t xml:space="preserve">000 </t>
  </si>
  <si>
    <t>04 1 01 00170</t>
  </si>
  <si>
    <t>320</t>
  </si>
  <si>
    <t>260</t>
  </si>
  <si>
    <t>07 1 01 S0880</t>
  </si>
  <si>
    <t>СОФИНАНСИРОВАНИЕ ПО 42-ОЗ.</t>
  </si>
  <si>
    <t>СОФИНАНСИРОВАНИЕ ПО-95 ФЗ</t>
  </si>
  <si>
    <t>СОФИНАНСИРОВАНИЕ ПО-42 ОЗ</t>
  </si>
  <si>
    <t>68 9 01 10170</t>
  </si>
  <si>
    <t>68 9 01 01080</t>
  </si>
  <si>
    <t xml:space="preserve">РАБОТЫ , УСЛУГИ ПО СОДЕРЖАНИЮ ИМУЩЕСТВА </t>
  </si>
  <si>
    <t>УВЕЛИЧЕНИЕ СТОИМОСТИ МАТ. ЗАПАСОВ</t>
  </si>
  <si>
    <t>68 9 01 01400</t>
  </si>
  <si>
    <t>СУБСИДИИ ЮР.ЛИЦАМ</t>
  </si>
  <si>
    <t>01 1 01 S4390</t>
  </si>
  <si>
    <t>07 1 01 S4390</t>
  </si>
  <si>
    <t xml:space="preserve">Глава администрации </t>
  </si>
  <si>
    <t xml:space="preserve">МО Селивановское  СП </t>
  </si>
  <si>
    <t xml:space="preserve">                  А.И. Цыпарков</t>
  </si>
  <si>
    <t xml:space="preserve">Исполнитель: Главный бухгалтер:                                                 Мухсидинова М.Н </t>
  </si>
  <si>
    <t>Тел. 8813-63-57-434</t>
  </si>
  <si>
    <t>810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</si>
</sst>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[$-FC19]dd\ mmmm\ yyyy\ &quot;г.&quot;"/>
    <numFmt numFmtId="174" formatCode="000000"/>
    <numFmt numFmtId="175" formatCode="#,##0.0_р_."/>
    <numFmt numFmtId="176" formatCode="0.0"/>
    <numFmt numFmtId="177" formatCode="#,##0.00_р_."/>
    <numFmt numFmtId="178" formatCode="#,##0.000_р_."/>
    <numFmt numFmtId="179" formatCode="#,##0_р_."/>
    <numFmt numFmtId="180" formatCode="_-* #,##0.0_р_._-;\-* #,##0.0_р_._-;_-* &quot;-&quot;_р_._-;_-@_-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75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41" fontId="0" fillId="33" borderId="0" xfId="0" applyNumberFormat="1" applyFill="1" applyAlignment="1">
      <alignment/>
    </xf>
    <xf numFmtId="39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/>
    </xf>
    <xf numFmtId="177" fontId="0" fillId="33" borderId="10" xfId="0" applyNumberForma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wrapText="1"/>
    </xf>
    <xf numFmtId="177" fontId="2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43" fontId="5" fillId="33" borderId="0" xfId="0" applyNumberFormat="1" applyFont="1" applyFill="1" applyAlignment="1">
      <alignment/>
    </xf>
    <xf numFmtId="43" fontId="4" fillId="33" borderId="12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175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3" xfId="0" applyNumberFormat="1" applyFill="1" applyBorder="1" applyAlignment="1">
      <alignment horizontal="center"/>
    </xf>
    <xf numFmtId="175" fontId="0" fillId="33" borderId="13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9" fontId="2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75" fontId="0" fillId="34" borderId="10" xfId="0" applyNumberFormat="1" applyFill="1" applyBorder="1" applyAlignment="1">
      <alignment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33" borderId="0" xfId="0" applyNumberFormat="1" applyFill="1" applyAlignment="1">
      <alignment wrapText="1"/>
    </xf>
    <xf numFmtId="49" fontId="0" fillId="33" borderId="0" xfId="0" applyNumberFormat="1" applyFill="1" applyAlignment="1">
      <alignment wrapText="1"/>
    </xf>
    <xf numFmtId="43" fontId="25" fillId="33" borderId="0" xfId="0" applyNumberFormat="1" applyFont="1" applyFill="1" applyBorder="1" applyAlignment="1">
      <alignment horizontal="center" wrapText="1"/>
    </xf>
    <xf numFmtId="49" fontId="25" fillId="33" borderId="0" xfId="0" applyNumberFormat="1" applyFont="1" applyFill="1" applyAlignment="1">
      <alignment horizontal="center"/>
    </xf>
    <xf numFmtId="43" fontId="25" fillId="33" borderId="0" xfId="0" applyNumberFormat="1" applyFont="1" applyFill="1" applyAlignment="1">
      <alignment/>
    </xf>
    <xf numFmtId="43" fontId="4" fillId="33" borderId="0" xfId="0" applyNumberFormat="1" applyFont="1" applyFill="1" applyAlignment="1">
      <alignment wrapText="1"/>
    </xf>
    <xf numFmtId="43" fontId="4" fillId="33" borderId="12" xfId="0" applyNumberFormat="1" applyFont="1" applyFill="1" applyBorder="1" applyAlignment="1">
      <alignment wrapText="1"/>
    </xf>
    <xf numFmtId="43" fontId="4" fillId="33" borderId="0" xfId="0" applyNumberFormat="1" applyFont="1" applyFill="1" applyBorder="1" applyAlignment="1">
      <alignment wrapText="1"/>
    </xf>
    <xf numFmtId="43" fontId="25" fillId="33" borderId="0" xfId="0" applyNumberFormat="1" applyFont="1" applyFill="1" applyAlignment="1">
      <alignment horizontal="center" wrapText="1"/>
    </xf>
    <xf numFmtId="43" fontId="25" fillId="33" borderId="0" xfId="0" applyNumberFormat="1" applyFont="1" applyFill="1" applyAlignment="1">
      <alignment wrapText="1"/>
    </xf>
    <xf numFmtId="43" fontId="24" fillId="33" borderId="0" xfId="0" applyNumberFormat="1" applyFont="1" applyFill="1" applyAlignment="1">
      <alignment/>
    </xf>
    <xf numFmtId="43" fontId="24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/>
    </xf>
    <xf numFmtId="43" fontId="25" fillId="33" borderId="12" xfId="0" applyNumberFormat="1" applyFont="1" applyFill="1" applyBorder="1" applyAlignment="1">
      <alignment wrapText="1"/>
    </xf>
    <xf numFmtId="43" fontId="25" fillId="33" borderId="0" xfId="0" applyNumberFormat="1" applyFont="1" applyFill="1" applyAlignment="1">
      <alignment horizontal="center"/>
    </xf>
    <xf numFmtId="49" fontId="25" fillId="33" borderId="0" xfId="0" applyNumberFormat="1" applyFont="1" applyFill="1" applyAlignment="1">
      <alignment horizontal="left"/>
    </xf>
    <xf numFmtId="49" fontId="25" fillId="33" borderId="0" xfId="0" applyNumberFormat="1" applyFont="1" applyFill="1" applyAlignment="1">
      <alignment horizontal="right"/>
    </xf>
    <xf numFmtId="43" fontId="27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114"/>
  <sheetViews>
    <sheetView tabSelected="1" workbookViewId="0" topLeftCell="F1">
      <selection activeCell="H75" sqref="H75"/>
    </sheetView>
  </sheetViews>
  <sheetFormatPr defaultColWidth="9.00390625" defaultRowHeight="12.75"/>
  <cols>
    <col min="1" max="1" width="43.125" style="16" customWidth="1"/>
    <col min="2" max="2" width="8.25390625" style="17" customWidth="1"/>
    <col min="3" max="3" width="17.00390625" style="17" customWidth="1"/>
    <col min="4" max="4" width="10.125" style="17" customWidth="1"/>
    <col min="5" max="5" width="9.25390625" style="17" customWidth="1"/>
    <col min="6" max="6" width="8.00390625" style="17" customWidth="1"/>
    <col min="7" max="8" width="12.375" style="17" customWidth="1"/>
    <col min="9" max="9" width="21.875" style="20" bestFit="1" customWidth="1"/>
    <col min="10" max="11" width="18.25390625" style="20" customWidth="1"/>
    <col min="12" max="12" width="18.00390625" style="20" customWidth="1"/>
    <col min="13" max="13" width="18.75390625" style="20" customWidth="1"/>
    <col min="14" max="14" width="13.375" style="1" customWidth="1"/>
    <col min="15" max="15" width="9.00390625" style="1" customWidth="1"/>
    <col min="16" max="16" width="12.375" style="1" hidden="1" customWidth="1"/>
    <col min="17" max="16384" width="9.125" style="1" customWidth="1"/>
  </cols>
  <sheetData>
    <row r="1" spans="1:18" ht="18" customHeight="1">
      <c r="A1" s="58"/>
      <c r="B1" s="58"/>
      <c r="C1" s="58"/>
      <c r="D1" s="58"/>
      <c r="E1" s="58"/>
      <c r="F1" s="58"/>
      <c r="G1" s="58"/>
      <c r="H1" s="58"/>
      <c r="I1" s="58"/>
      <c r="J1" s="61" t="s">
        <v>114</v>
      </c>
      <c r="K1" s="61"/>
      <c r="N1" s="62"/>
      <c r="O1" s="62"/>
      <c r="P1" s="62"/>
      <c r="Q1" s="62"/>
      <c r="R1" s="62"/>
    </row>
    <row r="2" spans="1:18" ht="18" customHeight="1">
      <c r="A2" s="58"/>
      <c r="B2" s="58"/>
      <c r="C2" s="58"/>
      <c r="D2" s="58"/>
      <c r="E2" s="58"/>
      <c r="F2" s="58"/>
      <c r="G2" s="58"/>
      <c r="H2" s="58"/>
      <c r="I2" s="58"/>
      <c r="J2" s="61" t="s">
        <v>163</v>
      </c>
      <c r="K2" s="61"/>
      <c r="L2" s="61"/>
      <c r="M2" s="61"/>
      <c r="N2" s="62"/>
      <c r="O2" s="62"/>
      <c r="P2" s="62"/>
      <c r="Q2" s="62"/>
      <c r="R2" s="62"/>
    </row>
    <row r="3" spans="1:18" ht="18" customHeight="1" hidden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2"/>
      <c r="M3" s="63"/>
      <c r="N3" s="64" t="s">
        <v>115</v>
      </c>
      <c r="O3" s="64"/>
      <c r="P3" s="64"/>
      <c r="Q3" s="65"/>
      <c r="R3" s="65"/>
    </row>
    <row r="4" spans="1:18" ht="21" customHeight="1" hidden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6"/>
      <c r="M4" s="63"/>
      <c r="N4" s="63"/>
      <c r="O4" s="63"/>
      <c r="P4" s="63"/>
      <c r="Q4" s="65"/>
      <c r="R4" s="65"/>
    </row>
    <row r="5" spans="1:18" ht="21" customHeight="1">
      <c r="A5" s="60"/>
      <c r="B5" s="60"/>
      <c r="C5" s="60"/>
      <c r="D5" s="60"/>
      <c r="E5" s="60"/>
      <c r="F5" s="60"/>
      <c r="G5" s="60"/>
      <c r="H5" s="60"/>
      <c r="I5" s="60"/>
      <c r="J5" s="55" t="s">
        <v>164</v>
      </c>
      <c r="K5" s="55"/>
      <c r="L5" s="67" t="s">
        <v>165</v>
      </c>
      <c r="M5" s="67"/>
      <c r="N5" s="67"/>
      <c r="O5" s="67"/>
      <c r="P5" s="67"/>
      <c r="Q5" s="67"/>
      <c r="R5" s="65"/>
    </row>
    <row r="6" spans="1:16" ht="66" customHeight="1">
      <c r="A6" s="70" t="s">
        <v>113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30"/>
      <c r="O6" s="30"/>
      <c r="P6" s="30"/>
    </row>
    <row r="7" spans="1:16" ht="2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0"/>
      <c r="N7" s="30"/>
      <c r="O7" s="30"/>
      <c r="P7" s="30"/>
    </row>
    <row r="8" spans="1:13" ht="23.25" customHeight="1">
      <c r="A8" s="7" t="s">
        <v>0</v>
      </c>
      <c r="B8" s="32" t="s">
        <v>3</v>
      </c>
      <c r="C8" s="32" t="s">
        <v>4</v>
      </c>
      <c r="D8" s="32" t="s">
        <v>129</v>
      </c>
      <c r="E8" s="32" t="s">
        <v>5</v>
      </c>
      <c r="F8" s="32" t="s">
        <v>6</v>
      </c>
      <c r="G8" s="32" t="s">
        <v>7</v>
      </c>
      <c r="H8" s="32" t="s">
        <v>126</v>
      </c>
      <c r="I8" s="8" t="s">
        <v>2</v>
      </c>
      <c r="J8" s="33"/>
      <c r="K8" s="33"/>
      <c r="L8" s="33"/>
      <c r="M8" s="33"/>
    </row>
    <row r="9" spans="1:13" ht="12.75">
      <c r="A9" s="34"/>
      <c r="B9" s="13"/>
      <c r="C9" s="13"/>
      <c r="D9" s="13"/>
      <c r="E9" s="13"/>
      <c r="F9" s="13"/>
      <c r="G9" s="13"/>
      <c r="H9" s="13"/>
      <c r="J9" s="8"/>
      <c r="K9" s="8"/>
      <c r="L9" s="8"/>
      <c r="M9" s="8"/>
    </row>
    <row r="10" spans="1:13" ht="12" customHeight="1">
      <c r="A10" s="35"/>
      <c r="B10" s="36"/>
      <c r="C10" s="36"/>
      <c r="D10" s="36"/>
      <c r="E10" s="36"/>
      <c r="F10" s="36"/>
      <c r="G10" s="36"/>
      <c r="H10" s="36"/>
      <c r="I10" s="37"/>
      <c r="J10" s="37" t="s">
        <v>83</v>
      </c>
      <c r="K10" s="37" t="s">
        <v>84</v>
      </c>
      <c r="L10" s="37" t="s">
        <v>85</v>
      </c>
      <c r="M10" s="37" t="s">
        <v>86</v>
      </c>
    </row>
    <row r="11" spans="1:15" s="3" customFormat="1" ht="12" customHeight="1">
      <c r="A11" s="6" t="s">
        <v>8</v>
      </c>
      <c r="B11" s="11" t="s">
        <v>43</v>
      </c>
      <c r="C11" s="11" t="s">
        <v>120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5">
        <f>I15+I18+I21</f>
        <v>4168447.5599999996</v>
      </c>
      <c r="J11" s="5">
        <f>J15+J18+J21</f>
        <v>1062736.89</v>
      </c>
      <c r="K11" s="5">
        <f>K15+K18+K21</f>
        <v>1035236.8899999999</v>
      </c>
      <c r="L11" s="5">
        <f>L15+L18+L21</f>
        <v>1035236.8899999999</v>
      </c>
      <c r="M11" s="5">
        <f>M15+M18+M21</f>
        <v>1035236.8899999999</v>
      </c>
      <c r="O11" s="21"/>
    </row>
    <row r="12" spans="1:13" s="3" customFormat="1" ht="38.25" hidden="1">
      <c r="A12" s="22" t="s">
        <v>9</v>
      </c>
      <c r="B12" s="23" t="s">
        <v>44</v>
      </c>
      <c r="C12" s="23" t="s">
        <v>46</v>
      </c>
      <c r="D12" s="23">
        <v>500</v>
      </c>
      <c r="E12" s="23" t="s">
        <v>1</v>
      </c>
      <c r="F12" s="23" t="s">
        <v>1</v>
      </c>
      <c r="G12" s="23" t="s">
        <v>1</v>
      </c>
      <c r="H12" s="23"/>
      <c r="I12" s="5">
        <f>I13</f>
        <v>0</v>
      </c>
      <c r="J12" s="5">
        <f>J13</f>
        <v>0</v>
      </c>
      <c r="K12" s="5">
        <f>K13</f>
        <v>0</v>
      </c>
      <c r="L12" s="5">
        <f>L13</f>
        <v>0</v>
      </c>
      <c r="M12" s="5">
        <f>M13</f>
        <v>0</v>
      </c>
    </row>
    <row r="13" spans="1:13" ht="12.75" hidden="1">
      <c r="A13" s="7" t="s">
        <v>10</v>
      </c>
      <c r="B13" s="13" t="s">
        <v>44</v>
      </c>
      <c r="C13" s="13" t="s">
        <v>46</v>
      </c>
      <c r="D13" s="13" t="s">
        <v>66</v>
      </c>
      <c r="E13" s="13">
        <v>500</v>
      </c>
      <c r="F13" s="13">
        <v>226</v>
      </c>
      <c r="G13" s="13" t="s">
        <v>1</v>
      </c>
      <c r="H13" s="13"/>
      <c r="I13" s="5">
        <f>J13+K13+L13+M13</f>
        <v>0</v>
      </c>
      <c r="J13" s="8"/>
      <c r="K13" s="8"/>
      <c r="L13" s="8"/>
      <c r="M13" s="8"/>
    </row>
    <row r="14" spans="1:13" ht="10.5" customHeight="1" hidden="1">
      <c r="A14" s="7" t="s">
        <v>48</v>
      </c>
      <c r="B14" s="13" t="s">
        <v>44</v>
      </c>
      <c r="C14" s="13" t="s">
        <v>46</v>
      </c>
      <c r="D14" s="13" t="s">
        <v>66</v>
      </c>
      <c r="E14" s="13">
        <v>500</v>
      </c>
      <c r="F14" s="13" t="s">
        <v>47</v>
      </c>
      <c r="G14" s="13" t="s">
        <v>1</v>
      </c>
      <c r="H14" s="13"/>
      <c r="I14" s="5">
        <f>J14+K14+L14+M14</f>
        <v>0</v>
      </c>
      <c r="J14" s="8"/>
      <c r="K14" s="8"/>
      <c r="L14" s="8"/>
      <c r="M14" s="8"/>
    </row>
    <row r="15" spans="1:13" s="3" customFormat="1" ht="25.5">
      <c r="A15" s="6" t="s">
        <v>11</v>
      </c>
      <c r="B15" s="11" t="s">
        <v>15</v>
      </c>
      <c r="C15" s="11" t="s">
        <v>119</v>
      </c>
      <c r="D15" s="11" t="s">
        <v>121</v>
      </c>
      <c r="E15" s="11">
        <v>500</v>
      </c>
      <c r="F15" s="11" t="s">
        <v>123</v>
      </c>
      <c r="G15" s="11" t="s">
        <v>1</v>
      </c>
      <c r="H15" s="11" t="s">
        <v>72</v>
      </c>
      <c r="I15" s="24">
        <f>I16+I17</f>
        <v>895029.9199999999</v>
      </c>
      <c r="J15" s="5">
        <f>J16+J17</f>
        <v>223757.47999999998</v>
      </c>
      <c r="K15" s="5">
        <f>K16+K17</f>
        <v>223757.47999999998</v>
      </c>
      <c r="L15" s="5">
        <f>L16+L17</f>
        <v>223757.47999999998</v>
      </c>
      <c r="M15" s="5">
        <f>M16+M17</f>
        <v>223757.47999999998</v>
      </c>
    </row>
    <row r="16" spans="1:13" ht="12.75">
      <c r="A16" s="7" t="s">
        <v>12</v>
      </c>
      <c r="B16" s="12" t="s">
        <v>15</v>
      </c>
      <c r="C16" s="12" t="s">
        <v>119</v>
      </c>
      <c r="D16" s="12" t="s">
        <v>99</v>
      </c>
      <c r="E16" s="13" t="s">
        <v>66</v>
      </c>
      <c r="F16" s="13" t="s">
        <v>100</v>
      </c>
      <c r="G16" s="13" t="s">
        <v>1</v>
      </c>
      <c r="H16" s="13" t="s">
        <v>72</v>
      </c>
      <c r="I16" s="5">
        <f>J16+K16+L16+M16</f>
        <v>687426.96</v>
      </c>
      <c r="J16" s="8">
        <v>171856.74</v>
      </c>
      <c r="K16" s="8">
        <v>171856.74</v>
      </c>
      <c r="L16" s="8">
        <v>171856.74</v>
      </c>
      <c r="M16" s="8">
        <v>171856.74</v>
      </c>
    </row>
    <row r="17" spans="1:13" ht="12.75">
      <c r="A17" s="7" t="s">
        <v>13</v>
      </c>
      <c r="B17" s="12" t="s">
        <v>15</v>
      </c>
      <c r="C17" s="12" t="s">
        <v>119</v>
      </c>
      <c r="D17" s="12" t="s">
        <v>122</v>
      </c>
      <c r="E17" s="13">
        <v>500</v>
      </c>
      <c r="F17" s="13">
        <v>213</v>
      </c>
      <c r="G17" s="13" t="s">
        <v>1</v>
      </c>
      <c r="H17" s="13" t="s">
        <v>72</v>
      </c>
      <c r="I17" s="5">
        <f>J17+K17+L17+M17</f>
        <v>207602.96</v>
      </c>
      <c r="J17" s="8">
        <v>51900.74</v>
      </c>
      <c r="K17" s="8">
        <v>51900.74</v>
      </c>
      <c r="L17" s="8">
        <v>51900.74</v>
      </c>
      <c r="M17" s="8">
        <v>51900.74</v>
      </c>
    </row>
    <row r="18" spans="1:13" s="3" customFormat="1" ht="25.5">
      <c r="A18" s="6" t="s">
        <v>14</v>
      </c>
      <c r="B18" s="11" t="s">
        <v>15</v>
      </c>
      <c r="C18" s="11" t="s">
        <v>124</v>
      </c>
      <c r="D18" s="11" t="s">
        <v>121</v>
      </c>
      <c r="E18" s="11" t="s">
        <v>66</v>
      </c>
      <c r="F18" s="11" t="s">
        <v>123</v>
      </c>
      <c r="G18" s="11" t="s">
        <v>1</v>
      </c>
      <c r="H18" s="11" t="s">
        <v>72</v>
      </c>
      <c r="I18" s="24">
        <f>I19+I20</f>
        <v>2742917.6399999997</v>
      </c>
      <c r="J18" s="5">
        <f>SUM(J19:J20)</f>
        <v>685729.4099999999</v>
      </c>
      <c r="K18" s="5">
        <f>SUM(K19:K20)</f>
        <v>685729.4099999999</v>
      </c>
      <c r="L18" s="5">
        <f>SUM(L19:L20)</f>
        <v>685729.4099999999</v>
      </c>
      <c r="M18" s="5">
        <f>SUM(M19:M20)</f>
        <v>685729.4099999999</v>
      </c>
    </row>
    <row r="19" spans="1:13" ht="12.75">
      <c r="A19" s="7" t="s">
        <v>16</v>
      </c>
      <c r="B19" s="12" t="s">
        <v>15</v>
      </c>
      <c r="C19" s="12" t="s">
        <v>124</v>
      </c>
      <c r="D19" s="12" t="s">
        <v>99</v>
      </c>
      <c r="E19" s="13">
        <v>500</v>
      </c>
      <c r="F19" s="13">
        <v>211</v>
      </c>
      <c r="G19" s="13" t="s">
        <v>1</v>
      </c>
      <c r="H19" s="13" t="s">
        <v>72</v>
      </c>
      <c r="I19" s="5">
        <f>J19+K19+L19+M19</f>
        <v>2099782.28</v>
      </c>
      <c r="J19" s="25">
        <v>524945.57</v>
      </c>
      <c r="K19" s="25">
        <v>524945.57</v>
      </c>
      <c r="L19" s="25">
        <v>524945.57</v>
      </c>
      <c r="M19" s="25">
        <v>524945.57</v>
      </c>
    </row>
    <row r="20" spans="1:13" ht="12.75">
      <c r="A20" s="7" t="s">
        <v>17</v>
      </c>
      <c r="B20" s="12" t="s">
        <v>15</v>
      </c>
      <c r="C20" s="12" t="s">
        <v>124</v>
      </c>
      <c r="D20" s="12" t="s">
        <v>122</v>
      </c>
      <c r="E20" s="13">
        <v>500</v>
      </c>
      <c r="F20" s="13">
        <v>213</v>
      </c>
      <c r="G20" s="13" t="s">
        <v>1</v>
      </c>
      <c r="H20" s="13" t="s">
        <v>72</v>
      </c>
      <c r="I20" s="5">
        <f>J20+K20+L20+M20</f>
        <v>643135.36</v>
      </c>
      <c r="J20" s="25">
        <v>160783.84</v>
      </c>
      <c r="K20" s="25">
        <v>160783.84</v>
      </c>
      <c r="L20" s="25">
        <v>160783.84</v>
      </c>
      <c r="M20" s="25">
        <v>160783.84</v>
      </c>
    </row>
    <row r="21" spans="1:13" ht="14.25">
      <c r="A21" s="7"/>
      <c r="B21" s="11" t="s">
        <v>15</v>
      </c>
      <c r="C21" s="11" t="s">
        <v>124</v>
      </c>
      <c r="D21" s="15" t="s">
        <v>125</v>
      </c>
      <c r="E21" s="11" t="s">
        <v>66</v>
      </c>
      <c r="F21" s="11" t="s">
        <v>1</v>
      </c>
      <c r="G21" s="11" t="s">
        <v>1</v>
      </c>
      <c r="H21" s="15" t="s">
        <v>127</v>
      </c>
      <c r="I21" s="24">
        <f>SUM(I22:I31)</f>
        <v>530500</v>
      </c>
      <c r="J21" s="26">
        <f>SUM(J22:J31)</f>
        <v>153250</v>
      </c>
      <c r="K21" s="26">
        <f>SUM(K22:K31)</f>
        <v>125750</v>
      </c>
      <c r="L21" s="26">
        <f>SUM(L22:L31)</f>
        <v>125750</v>
      </c>
      <c r="M21" s="26">
        <f>SUM(M22:M31)</f>
        <v>125750</v>
      </c>
    </row>
    <row r="22" spans="1:13" ht="12.75">
      <c r="A22" s="7" t="s">
        <v>18</v>
      </c>
      <c r="B22" s="12" t="s">
        <v>15</v>
      </c>
      <c r="C22" s="12" t="s">
        <v>124</v>
      </c>
      <c r="D22" s="12" t="s">
        <v>101</v>
      </c>
      <c r="E22" s="13">
        <v>500</v>
      </c>
      <c r="F22" s="13">
        <v>221</v>
      </c>
      <c r="G22" s="13" t="s">
        <v>1</v>
      </c>
      <c r="H22" s="13" t="s">
        <v>127</v>
      </c>
      <c r="I22" s="5">
        <f>J22+K22+L22+M22</f>
        <v>40000</v>
      </c>
      <c r="J22" s="8">
        <v>10000</v>
      </c>
      <c r="K22" s="8">
        <v>10000</v>
      </c>
      <c r="L22" s="8">
        <v>10000</v>
      </c>
      <c r="M22" s="8">
        <v>10000</v>
      </c>
    </row>
    <row r="23" spans="1:13" ht="12.75">
      <c r="A23" s="10" t="s">
        <v>38</v>
      </c>
      <c r="B23" s="12" t="s">
        <v>15</v>
      </c>
      <c r="C23" s="12" t="s">
        <v>124</v>
      </c>
      <c r="D23" s="12" t="s">
        <v>101</v>
      </c>
      <c r="E23" s="13">
        <v>500</v>
      </c>
      <c r="F23" s="13" t="s">
        <v>87</v>
      </c>
      <c r="G23" s="13" t="s">
        <v>1</v>
      </c>
      <c r="H23" s="13" t="s">
        <v>127</v>
      </c>
      <c r="I23" s="5">
        <f>J23+K23+L23+M23</f>
        <v>3000</v>
      </c>
      <c r="J23" s="8">
        <v>750</v>
      </c>
      <c r="K23" s="8">
        <v>750</v>
      </c>
      <c r="L23" s="8">
        <v>750</v>
      </c>
      <c r="M23" s="8">
        <v>750</v>
      </c>
    </row>
    <row r="24" spans="1:13" ht="12.75">
      <c r="A24" s="7" t="s">
        <v>19</v>
      </c>
      <c r="B24" s="12" t="s">
        <v>15</v>
      </c>
      <c r="C24" s="12" t="s">
        <v>124</v>
      </c>
      <c r="D24" s="12" t="s">
        <v>101</v>
      </c>
      <c r="E24" s="13">
        <v>500</v>
      </c>
      <c r="F24" s="13">
        <v>223</v>
      </c>
      <c r="G24" s="13" t="s">
        <v>49</v>
      </c>
      <c r="H24" s="13" t="s">
        <v>127</v>
      </c>
      <c r="I24" s="5">
        <f>J24+K24+L24+M24</f>
        <v>30000</v>
      </c>
      <c r="J24" s="8">
        <v>7500</v>
      </c>
      <c r="K24" s="8">
        <v>7500</v>
      </c>
      <c r="L24" s="8">
        <v>7500</v>
      </c>
      <c r="M24" s="8">
        <v>7500</v>
      </c>
    </row>
    <row r="25" spans="1:13" ht="12.75">
      <c r="A25" s="7" t="s">
        <v>20</v>
      </c>
      <c r="B25" s="12" t="s">
        <v>15</v>
      </c>
      <c r="C25" s="12" t="s">
        <v>124</v>
      </c>
      <c r="D25" s="12" t="s">
        <v>101</v>
      </c>
      <c r="E25" s="13">
        <v>500</v>
      </c>
      <c r="F25" s="13">
        <v>223</v>
      </c>
      <c r="G25" s="13" t="s">
        <v>50</v>
      </c>
      <c r="H25" s="13" t="s">
        <v>127</v>
      </c>
      <c r="I25" s="5">
        <f>SUM(J25:M25)</f>
        <v>110000</v>
      </c>
      <c r="J25" s="8">
        <v>27500</v>
      </c>
      <c r="K25" s="8">
        <v>27500</v>
      </c>
      <c r="L25" s="8">
        <v>27500</v>
      </c>
      <c r="M25" s="8">
        <v>27500</v>
      </c>
    </row>
    <row r="26" spans="1:13" ht="15">
      <c r="A26" s="27" t="s">
        <v>21</v>
      </c>
      <c r="B26" s="12" t="s">
        <v>15</v>
      </c>
      <c r="C26" s="12" t="s">
        <v>124</v>
      </c>
      <c r="D26" s="12" t="s">
        <v>101</v>
      </c>
      <c r="E26" s="13">
        <v>500</v>
      </c>
      <c r="F26" s="13">
        <v>225</v>
      </c>
      <c r="G26" s="13" t="s">
        <v>1</v>
      </c>
      <c r="H26" s="13" t="s">
        <v>127</v>
      </c>
      <c r="I26" s="5">
        <f>J26+K26+L26+M26</f>
        <v>50000</v>
      </c>
      <c r="J26" s="8">
        <v>12500</v>
      </c>
      <c r="K26" s="8">
        <v>12500</v>
      </c>
      <c r="L26" s="8">
        <v>12500</v>
      </c>
      <c r="M26" s="8">
        <v>12500</v>
      </c>
    </row>
    <row r="27" spans="1:13" ht="12.75">
      <c r="A27" s="7" t="s">
        <v>10</v>
      </c>
      <c r="B27" s="12" t="s">
        <v>15</v>
      </c>
      <c r="C27" s="12" t="s">
        <v>124</v>
      </c>
      <c r="D27" s="12" t="s">
        <v>101</v>
      </c>
      <c r="E27" s="13">
        <v>500</v>
      </c>
      <c r="F27" s="13">
        <v>226</v>
      </c>
      <c r="G27" s="13" t="s">
        <v>1</v>
      </c>
      <c r="H27" s="13" t="s">
        <v>127</v>
      </c>
      <c r="I27" s="5">
        <f>J27+K27+L27+M27</f>
        <v>120000</v>
      </c>
      <c r="J27" s="8">
        <v>30000</v>
      </c>
      <c r="K27" s="8">
        <v>30000</v>
      </c>
      <c r="L27" s="8">
        <v>30000</v>
      </c>
      <c r="M27" s="8">
        <v>30000</v>
      </c>
    </row>
    <row r="28" spans="1:13" ht="12.75" customHeight="1">
      <c r="A28" s="7" t="s">
        <v>48</v>
      </c>
      <c r="B28" s="12" t="s">
        <v>15</v>
      </c>
      <c r="C28" s="12" t="s">
        <v>124</v>
      </c>
      <c r="D28" s="12" t="s">
        <v>101</v>
      </c>
      <c r="E28" s="13">
        <v>500</v>
      </c>
      <c r="F28" s="13" t="s">
        <v>47</v>
      </c>
      <c r="G28" s="13" t="s">
        <v>1</v>
      </c>
      <c r="H28" s="13" t="s">
        <v>127</v>
      </c>
      <c r="I28" s="5">
        <f>J28+K28+L28+M28</f>
        <v>20000</v>
      </c>
      <c r="J28" s="8">
        <v>20000</v>
      </c>
      <c r="K28" s="8">
        <v>0</v>
      </c>
      <c r="L28" s="8">
        <v>0</v>
      </c>
      <c r="M28" s="8">
        <v>0</v>
      </c>
    </row>
    <row r="29" spans="1:13" ht="12.75">
      <c r="A29" s="7" t="s">
        <v>22</v>
      </c>
      <c r="B29" s="12" t="s">
        <v>15</v>
      </c>
      <c r="C29" s="12" t="s">
        <v>124</v>
      </c>
      <c r="D29" s="12" t="s">
        <v>101</v>
      </c>
      <c r="E29" s="13">
        <v>500</v>
      </c>
      <c r="F29" s="13">
        <v>340</v>
      </c>
      <c r="G29" s="13" t="s">
        <v>51</v>
      </c>
      <c r="H29" s="13" t="s">
        <v>127</v>
      </c>
      <c r="I29" s="5">
        <f>J29+K29+L29+M29</f>
        <v>140000</v>
      </c>
      <c r="J29" s="8">
        <v>35000</v>
      </c>
      <c r="K29" s="8">
        <v>35000</v>
      </c>
      <c r="L29" s="8">
        <v>35000</v>
      </c>
      <c r="M29" s="8">
        <v>35000</v>
      </c>
    </row>
    <row r="30" spans="1:13" ht="12" customHeight="1">
      <c r="A30" s="7" t="s">
        <v>130</v>
      </c>
      <c r="B30" s="12" t="s">
        <v>15</v>
      </c>
      <c r="C30" s="12" t="s">
        <v>124</v>
      </c>
      <c r="D30" s="12" t="s">
        <v>101</v>
      </c>
      <c r="E30" s="13">
        <v>500</v>
      </c>
      <c r="F30" s="13">
        <v>340</v>
      </c>
      <c r="G30" s="13" t="s">
        <v>52</v>
      </c>
      <c r="H30" s="13" t="s">
        <v>127</v>
      </c>
      <c r="I30" s="5">
        <f>J30+K30+L30+M30</f>
        <v>16500</v>
      </c>
      <c r="J30" s="8">
        <v>9000</v>
      </c>
      <c r="K30" s="8">
        <v>2500</v>
      </c>
      <c r="L30" s="8">
        <v>2500</v>
      </c>
      <c r="M30" s="8">
        <v>2500</v>
      </c>
    </row>
    <row r="31" spans="1:13" ht="12" customHeight="1">
      <c r="A31" s="7" t="s">
        <v>48</v>
      </c>
      <c r="B31" s="12" t="s">
        <v>15</v>
      </c>
      <c r="C31" s="12" t="s">
        <v>124</v>
      </c>
      <c r="D31" s="12" t="s">
        <v>128</v>
      </c>
      <c r="E31" s="13" t="s">
        <v>66</v>
      </c>
      <c r="F31" s="13" t="s">
        <v>47</v>
      </c>
      <c r="G31" s="13" t="s">
        <v>1</v>
      </c>
      <c r="H31" s="13" t="s">
        <v>127</v>
      </c>
      <c r="I31" s="5">
        <f>SUM(J31:M31)</f>
        <v>1000</v>
      </c>
      <c r="J31" s="8">
        <v>1000</v>
      </c>
      <c r="K31" s="8"/>
      <c r="L31" s="8"/>
      <c r="M31" s="8"/>
    </row>
    <row r="32" spans="1:13" s="3" customFormat="1" ht="67.5" customHeight="1">
      <c r="A32" s="6" t="s">
        <v>131</v>
      </c>
      <c r="B32" s="11" t="s">
        <v>73</v>
      </c>
      <c r="C32" s="11" t="s">
        <v>132</v>
      </c>
      <c r="D32" s="11" t="s">
        <v>102</v>
      </c>
      <c r="E32" s="11" t="s">
        <v>1</v>
      </c>
      <c r="F32" s="11" t="s">
        <v>1</v>
      </c>
      <c r="G32" s="11" t="s">
        <v>1</v>
      </c>
      <c r="H32" s="11" t="s">
        <v>1</v>
      </c>
      <c r="I32" s="5">
        <f>I33</f>
        <v>150027</v>
      </c>
      <c r="J32" s="28">
        <f>J33</f>
        <v>37506.75</v>
      </c>
      <c r="K32" s="28">
        <f>K33</f>
        <v>37506.75</v>
      </c>
      <c r="L32" s="28">
        <f>L33</f>
        <v>37506.75</v>
      </c>
      <c r="M32" s="28">
        <f>M33</f>
        <v>37506.75</v>
      </c>
    </row>
    <row r="33" spans="1:13" ht="12.75">
      <c r="A33" s="7" t="s">
        <v>133</v>
      </c>
      <c r="B33" s="12" t="s">
        <v>73</v>
      </c>
      <c r="C33" s="12" t="s">
        <v>134</v>
      </c>
      <c r="D33" s="12" t="s">
        <v>102</v>
      </c>
      <c r="E33" s="13" t="s">
        <v>66</v>
      </c>
      <c r="F33" s="13" t="s">
        <v>74</v>
      </c>
      <c r="G33" s="13" t="s">
        <v>1</v>
      </c>
      <c r="H33" s="13" t="s">
        <v>1</v>
      </c>
      <c r="I33" s="5">
        <f aca="true" t="shared" si="0" ref="I33:I39">J33+K33+L33+M33</f>
        <v>150027</v>
      </c>
      <c r="J33" s="25">
        <v>37506.75</v>
      </c>
      <c r="K33" s="25">
        <v>37506.75</v>
      </c>
      <c r="L33" s="25">
        <v>37506.75</v>
      </c>
      <c r="M33" s="25">
        <v>37506.75</v>
      </c>
    </row>
    <row r="34" spans="1:13" ht="25.5">
      <c r="A34" s="6" t="s">
        <v>135</v>
      </c>
      <c r="B34" s="15" t="s">
        <v>88</v>
      </c>
      <c r="C34" s="15" t="s">
        <v>137</v>
      </c>
      <c r="D34" s="15" t="s">
        <v>125</v>
      </c>
      <c r="E34" s="15" t="s">
        <v>66</v>
      </c>
      <c r="F34" s="15" t="s">
        <v>63</v>
      </c>
      <c r="G34" s="15" t="s">
        <v>1</v>
      </c>
      <c r="H34" s="15" t="s">
        <v>1</v>
      </c>
      <c r="I34" s="5">
        <f t="shared" si="0"/>
        <v>100000</v>
      </c>
      <c r="J34" s="29">
        <f>J35</f>
        <v>25000</v>
      </c>
      <c r="K34" s="29">
        <f>K35</f>
        <v>25000</v>
      </c>
      <c r="L34" s="29">
        <f>L35</f>
        <v>25000</v>
      </c>
      <c r="M34" s="29">
        <f>M35</f>
        <v>25000</v>
      </c>
    </row>
    <row r="35" spans="1:13" s="39" customFormat="1" ht="12.75">
      <c r="A35" s="10" t="s">
        <v>136</v>
      </c>
      <c r="B35" s="12" t="s">
        <v>88</v>
      </c>
      <c r="C35" s="12" t="s">
        <v>137</v>
      </c>
      <c r="D35" s="12" t="s">
        <v>101</v>
      </c>
      <c r="E35" s="12" t="s">
        <v>66</v>
      </c>
      <c r="F35" s="12" t="s">
        <v>63</v>
      </c>
      <c r="G35" s="12" t="s">
        <v>1</v>
      </c>
      <c r="H35" s="12" t="s">
        <v>1</v>
      </c>
      <c r="I35" s="5">
        <f t="shared" si="0"/>
        <v>100000</v>
      </c>
      <c r="J35" s="38">
        <v>25000</v>
      </c>
      <c r="K35" s="38">
        <v>25000</v>
      </c>
      <c r="L35" s="38">
        <v>25000</v>
      </c>
      <c r="M35" s="38">
        <v>25000</v>
      </c>
    </row>
    <row r="36" spans="1:13" s="3" customFormat="1" ht="12.75">
      <c r="A36" s="6" t="s">
        <v>23</v>
      </c>
      <c r="B36" s="11" t="s">
        <v>53</v>
      </c>
      <c r="C36" s="11" t="s">
        <v>138</v>
      </c>
      <c r="D36" s="11" t="s">
        <v>121</v>
      </c>
      <c r="E36" s="11" t="s">
        <v>104</v>
      </c>
      <c r="F36" s="11" t="s">
        <v>123</v>
      </c>
      <c r="G36" s="11" t="s">
        <v>1</v>
      </c>
      <c r="H36" s="11" t="s">
        <v>1</v>
      </c>
      <c r="I36" s="5">
        <f t="shared" si="0"/>
        <v>0</v>
      </c>
      <c r="J36" s="5">
        <f>J37+J38+J39</f>
        <v>0</v>
      </c>
      <c r="K36" s="5">
        <f>K37+K38+K39</f>
        <v>0</v>
      </c>
      <c r="L36" s="5">
        <f>L37+L38+L39</f>
        <v>0</v>
      </c>
      <c r="M36" s="5">
        <f>M37+M38+M39</f>
        <v>0</v>
      </c>
    </row>
    <row r="37" spans="1:13" ht="12.75">
      <c r="A37" s="7" t="s">
        <v>12</v>
      </c>
      <c r="B37" s="12" t="s">
        <v>53</v>
      </c>
      <c r="C37" s="12" t="s">
        <v>138</v>
      </c>
      <c r="D37" s="14" t="s">
        <v>99</v>
      </c>
      <c r="E37" s="13" t="s">
        <v>104</v>
      </c>
      <c r="F37" s="13">
        <v>211</v>
      </c>
      <c r="G37" s="13" t="s">
        <v>1</v>
      </c>
      <c r="H37" s="13" t="s">
        <v>139</v>
      </c>
      <c r="I37" s="5">
        <f t="shared" si="0"/>
        <v>0</v>
      </c>
      <c r="J37" s="8"/>
      <c r="K37" s="8"/>
      <c r="L37" s="8"/>
      <c r="M37" s="8"/>
    </row>
    <row r="38" spans="1:13" ht="12" customHeight="1">
      <c r="A38" s="7" t="s">
        <v>24</v>
      </c>
      <c r="B38" s="12" t="s">
        <v>53</v>
      </c>
      <c r="C38" s="12" t="s">
        <v>138</v>
      </c>
      <c r="D38" s="14" t="s">
        <v>122</v>
      </c>
      <c r="E38" s="13" t="s">
        <v>104</v>
      </c>
      <c r="F38" s="13">
        <v>213</v>
      </c>
      <c r="G38" s="13" t="s">
        <v>1</v>
      </c>
      <c r="H38" s="13" t="s">
        <v>1</v>
      </c>
      <c r="I38" s="5">
        <f t="shared" si="0"/>
        <v>0</v>
      </c>
      <c r="J38" s="8"/>
      <c r="K38" s="8"/>
      <c r="L38" s="8"/>
      <c r="M38" s="8"/>
    </row>
    <row r="39" spans="1:13" ht="12.75" hidden="1">
      <c r="A39" s="7" t="s">
        <v>25</v>
      </c>
      <c r="B39" s="12" t="s">
        <v>53</v>
      </c>
      <c r="C39" s="12" t="s">
        <v>55</v>
      </c>
      <c r="D39" s="14">
        <v>500</v>
      </c>
      <c r="E39" s="13">
        <v>500</v>
      </c>
      <c r="F39" s="13">
        <v>340</v>
      </c>
      <c r="G39" s="13" t="s">
        <v>52</v>
      </c>
      <c r="H39" s="13"/>
      <c r="I39" s="5">
        <f t="shared" si="0"/>
        <v>0</v>
      </c>
      <c r="J39" s="8"/>
      <c r="K39" s="8"/>
      <c r="L39" s="8"/>
      <c r="M39" s="8"/>
    </row>
    <row r="40" spans="1:13" s="3" customFormat="1" ht="17.25" customHeight="1">
      <c r="A40" s="6" t="s">
        <v>26</v>
      </c>
      <c r="B40" s="11" t="s">
        <v>54</v>
      </c>
      <c r="C40" s="11" t="s">
        <v>140</v>
      </c>
      <c r="D40" s="11" t="s">
        <v>125</v>
      </c>
      <c r="E40" s="11" t="s">
        <v>66</v>
      </c>
      <c r="F40" s="11" t="s">
        <v>1</v>
      </c>
      <c r="G40" s="11" t="s">
        <v>1</v>
      </c>
      <c r="H40" s="11" t="s">
        <v>1</v>
      </c>
      <c r="I40" s="5">
        <f>SUM(I41:I43)</f>
        <v>100000</v>
      </c>
      <c r="J40" s="5">
        <f>SUM(J41:J43)</f>
        <v>28750</v>
      </c>
      <c r="K40" s="5">
        <f>SUM(K41:K43)</f>
        <v>23750</v>
      </c>
      <c r="L40" s="5">
        <f>SUM(L41:L43)</f>
        <v>23750</v>
      </c>
      <c r="M40" s="5">
        <f>SUM(M41:M43)</f>
        <v>23750</v>
      </c>
    </row>
    <row r="41" spans="1:13" ht="18" customHeight="1">
      <c r="A41" s="7" t="s">
        <v>10</v>
      </c>
      <c r="B41" s="12" t="s">
        <v>54</v>
      </c>
      <c r="C41" s="12" t="s">
        <v>141</v>
      </c>
      <c r="D41" s="12" t="s">
        <v>101</v>
      </c>
      <c r="E41" s="13">
        <v>500</v>
      </c>
      <c r="F41" s="13" t="s">
        <v>68</v>
      </c>
      <c r="G41" s="13" t="s">
        <v>1</v>
      </c>
      <c r="H41" s="13" t="s">
        <v>1</v>
      </c>
      <c r="I41" s="5">
        <f>J41+K41+L41+M41</f>
        <v>95000</v>
      </c>
      <c r="J41" s="8">
        <v>23750</v>
      </c>
      <c r="K41" s="8">
        <v>23750</v>
      </c>
      <c r="L41" s="8">
        <v>23750</v>
      </c>
      <c r="M41" s="8">
        <v>23750</v>
      </c>
    </row>
    <row r="42" spans="1:13" ht="2.25" customHeight="1" hidden="1">
      <c r="A42" s="7" t="s">
        <v>48</v>
      </c>
      <c r="B42" s="12" t="s">
        <v>71</v>
      </c>
      <c r="C42" s="12" t="s">
        <v>67</v>
      </c>
      <c r="D42" s="12" t="s">
        <v>66</v>
      </c>
      <c r="E42" s="13" t="s">
        <v>66</v>
      </c>
      <c r="F42" s="13" t="s">
        <v>63</v>
      </c>
      <c r="G42" s="13" t="s">
        <v>1</v>
      </c>
      <c r="H42" s="13"/>
      <c r="I42" s="5">
        <f>J42+K42+L42+M42</f>
        <v>0</v>
      </c>
      <c r="J42" s="8"/>
      <c r="K42" s="8"/>
      <c r="L42" s="8"/>
      <c r="M42" s="8"/>
    </row>
    <row r="43" spans="1:13" ht="17.25" customHeight="1">
      <c r="A43" s="7" t="s">
        <v>152</v>
      </c>
      <c r="B43" s="12" t="s">
        <v>54</v>
      </c>
      <c r="C43" s="47" t="s">
        <v>161</v>
      </c>
      <c r="D43" s="12" t="s">
        <v>101</v>
      </c>
      <c r="E43" s="13" t="s">
        <v>66</v>
      </c>
      <c r="F43" s="13" t="s">
        <v>63</v>
      </c>
      <c r="G43" s="13" t="s">
        <v>1</v>
      </c>
      <c r="H43" s="13" t="s">
        <v>1</v>
      </c>
      <c r="I43" s="5">
        <f>SUM(J43:M43)</f>
        <v>5000</v>
      </c>
      <c r="J43" s="8">
        <v>5000</v>
      </c>
      <c r="K43" s="8"/>
      <c r="L43" s="8"/>
      <c r="M43" s="8"/>
    </row>
    <row r="44" spans="1:13" ht="18" customHeight="1">
      <c r="A44" s="6" t="s">
        <v>116</v>
      </c>
      <c r="B44" s="15" t="s">
        <v>109</v>
      </c>
      <c r="C44" s="15" t="s">
        <v>143</v>
      </c>
      <c r="D44" s="15" t="s">
        <v>125</v>
      </c>
      <c r="E44" s="15" t="s">
        <v>66</v>
      </c>
      <c r="F44" s="15" t="s">
        <v>1</v>
      </c>
      <c r="G44" s="15" t="s">
        <v>1</v>
      </c>
      <c r="H44" s="15" t="s">
        <v>1</v>
      </c>
      <c r="I44" s="5">
        <f>SUM(I45:I51)</f>
        <v>1225100</v>
      </c>
      <c r="J44" s="29">
        <f>SUM(J45:J51)</f>
        <v>399847.05</v>
      </c>
      <c r="K44" s="29">
        <f>SUM(K45:K51)</f>
        <v>310202.95</v>
      </c>
      <c r="L44" s="29">
        <f>SUM(L45:L51)</f>
        <v>257525</v>
      </c>
      <c r="M44" s="29">
        <f>SUM(M45:M51)</f>
        <v>257525</v>
      </c>
    </row>
    <row r="45" spans="1:13" ht="18" customHeight="1">
      <c r="A45" s="7" t="s">
        <v>38</v>
      </c>
      <c r="B45" s="12" t="s">
        <v>110</v>
      </c>
      <c r="C45" s="12" t="s">
        <v>143</v>
      </c>
      <c r="D45" s="12" t="s">
        <v>101</v>
      </c>
      <c r="E45" s="13" t="s">
        <v>66</v>
      </c>
      <c r="F45" s="13" t="s">
        <v>87</v>
      </c>
      <c r="G45" s="13" t="s">
        <v>1</v>
      </c>
      <c r="H45" s="13" t="s">
        <v>1</v>
      </c>
      <c r="I45" s="5">
        <f>SUM(J45:M45)</f>
        <v>1000</v>
      </c>
      <c r="J45" s="8">
        <v>1000</v>
      </c>
      <c r="K45" s="8"/>
      <c r="L45" s="8"/>
      <c r="M45" s="8"/>
    </row>
    <row r="46" spans="1:13" ht="18" customHeight="1">
      <c r="A46" s="7" t="s">
        <v>111</v>
      </c>
      <c r="B46" s="12" t="s">
        <v>110</v>
      </c>
      <c r="C46" s="12" t="s">
        <v>143</v>
      </c>
      <c r="D46" s="12" t="s">
        <v>101</v>
      </c>
      <c r="E46" s="13" t="s">
        <v>66</v>
      </c>
      <c r="F46" s="13" t="s">
        <v>68</v>
      </c>
      <c r="G46" s="13" t="s">
        <v>1</v>
      </c>
      <c r="H46" s="13" t="s">
        <v>1</v>
      </c>
      <c r="I46" s="5">
        <f>J46+K46+L46+M46</f>
        <v>990100</v>
      </c>
      <c r="J46" s="8">
        <v>247525</v>
      </c>
      <c r="K46" s="8">
        <v>247525</v>
      </c>
      <c r="L46" s="8">
        <v>247525</v>
      </c>
      <c r="M46" s="8">
        <v>247525</v>
      </c>
    </row>
    <row r="47" spans="1:13" ht="18" customHeight="1">
      <c r="A47" s="7" t="s">
        <v>10</v>
      </c>
      <c r="B47" s="12" t="s">
        <v>110</v>
      </c>
      <c r="C47" s="12" t="s">
        <v>143</v>
      </c>
      <c r="D47" s="12" t="s">
        <v>101</v>
      </c>
      <c r="E47" s="13" t="s">
        <v>66</v>
      </c>
      <c r="F47" s="13" t="s">
        <v>63</v>
      </c>
      <c r="G47" s="13" t="s">
        <v>1</v>
      </c>
      <c r="H47" s="13" t="s">
        <v>1</v>
      </c>
      <c r="I47" s="5">
        <f>J47+K47+L47+M47</f>
        <v>97677.95</v>
      </c>
      <c r="J47" s="8">
        <v>45000</v>
      </c>
      <c r="K47" s="8">
        <v>52677.95</v>
      </c>
      <c r="L47" s="8"/>
      <c r="M47" s="8"/>
    </row>
    <row r="48" spans="1:13" ht="18" customHeight="1">
      <c r="A48" s="7" t="s">
        <v>153</v>
      </c>
      <c r="B48" s="12" t="s">
        <v>110</v>
      </c>
      <c r="C48" s="12" t="s">
        <v>151</v>
      </c>
      <c r="D48" s="12" t="s">
        <v>101</v>
      </c>
      <c r="E48" s="13" t="s">
        <v>66</v>
      </c>
      <c r="F48" s="13" t="s">
        <v>63</v>
      </c>
      <c r="G48" s="13" t="s">
        <v>1</v>
      </c>
      <c r="H48" s="13" t="s">
        <v>1</v>
      </c>
      <c r="I48" s="5">
        <f>SUM(J48:M48)</f>
        <v>32676.73</v>
      </c>
      <c r="J48" s="25">
        <v>32676.73</v>
      </c>
      <c r="K48" s="8"/>
      <c r="L48" s="8"/>
      <c r="M48" s="8"/>
    </row>
    <row r="49" spans="1:13" ht="18" customHeight="1">
      <c r="A49" s="7" t="s">
        <v>154</v>
      </c>
      <c r="B49" s="12" t="s">
        <v>110</v>
      </c>
      <c r="C49" s="47" t="s">
        <v>162</v>
      </c>
      <c r="D49" s="12" t="s">
        <v>101</v>
      </c>
      <c r="E49" s="13" t="s">
        <v>66</v>
      </c>
      <c r="F49" s="13" t="s">
        <v>63</v>
      </c>
      <c r="G49" s="13" t="s">
        <v>1</v>
      </c>
      <c r="H49" s="13" t="s">
        <v>1</v>
      </c>
      <c r="I49" s="5">
        <f>SUM(J49:M49)</f>
        <v>49645.32</v>
      </c>
      <c r="J49" s="8">
        <v>49645.32</v>
      </c>
      <c r="K49" s="8"/>
      <c r="L49" s="8"/>
      <c r="M49" s="8"/>
    </row>
    <row r="50" spans="1:13" ht="18" customHeight="1">
      <c r="A50" s="7" t="s">
        <v>142</v>
      </c>
      <c r="B50" s="12" t="s">
        <v>110</v>
      </c>
      <c r="C50" s="12" t="s">
        <v>143</v>
      </c>
      <c r="D50" s="12" t="s">
        <v>101</v>
      </c>
      <c r="E50" s="13" t="s">
        <v>66</v>
      </c>
      <c r="F50" s="13" t="s">
        <v>64</v>
      </c>
      <c r="G50" s="13" t="s">
        <v>51</v>
      </c>
      <c r="H50" s="13" t="s">
        <v>1</v>
      </c>
      <c r="I50" s="5">
        <f>J50+K50+L50+M50</f>
        <v>40000</v>
      </c>
      <c r="J50" s="8">
        <v>10000</v>
      </c>
      <c r="K50" s="8">
        <v>10000</v>
      </c>
      <c r="L50" s="8">
        <v>10000</v>
      </c>
      <c r="M50" s="8">
        <v>10000</v>
      </c>
    </row>
    <row r="51" spans="1:13" ht="18" customHeight="1">
      <c r="A51" s="7" t="s">
        <v>118</v>
      </c>
      <c r="B51" s="12" t="s">
        <v>110</v>
      </c>
      <c r="C51" s="12" t="s">
        <v>143</v>
      </c>
      <c r="D51" s="12" t="s">
        <v>101</v>
      </c>
      <c r="E51" s="13" t="s">
        <v>66</v>
      </c>
      <c r="F51" s="13" t="s">
        <v>64</v>
      </c>
      <c r="G51" s="13" t="s">
        <v>52</v>
      </c>
      <c r="H51" s="13" t="s">
        <v>1</v>
      </c>
      <c r="I51" s="5">
        <f>J51+K51+L51+M51</f>
        <v>14000</v>
      </c>
      <c r="J51" s="8">
        <v>14000</v>
      </c>
      <c r="K51" s="8">
        <v>0</v>
      </c>
      <c r="L51" s="8">
        <v>0</v>
      </c>
      <c r="M51" s="8">
        <v>0</v>
      </c>
    </row>
    <row r="52" spans="1:13" s="3" customFormat="1" ht="22.5" customHeight="1">
      <c r="A52" s="6" t="s">
        <v>27</v>
      </c>
      <c r="B52" s="11" t="s">
        <v>56</v>
      </c>
      <c r="C52" s="11" t="s">
        <v>120</v>
      </c>
      <c r="D52" s="11" t="s">
        <v>1</v>
      </c>
      <c r="E52" s="11" t="s">
        <v>1</v>
      </c>
      <c r="F52" s="11" t="s">
        <v>1</v>
      </c>
      <c r="G52" s="11" t="s">
        <v>1</v>
      </c>
      <c r="H52" s="11" t="s">
        <v>1</v>
      </c>
      <c r="I52" s="5">
        <f>I53+I59+I63</f>
        <v>669469</v>
      </c>
      <c r="J52" s="5">
        <f>J53+J59+J63</f>
        <v>301969</v>
      </c>
      <c r="K52" s="5">
        <f>K53+K59+K63</f>
        <v>122500</v>
      </c>
      <c r="L52" s="5">
        <f>L53+L59+L63</f>
        <v>122500</v>
      </c>
      <c r="M52" s="5">
        <f>M53+M59+M63</f>
        <v>122500</v>
      </c>
    </row>
    <row r="53" spans="1:13" s="2" customFormat="1" ht="12.75">
      <c r="A53" s="6" t="s">
        <v>28</v>
      </c>
      <c r="B53" s="15" t="s">
        <v>58</v>
      </c>
      <c r="C53" s="15" t="s">
        <v>144</v>
      </c>
      <c r="D53" s="15" t="s">
        <v>125</v>
      </c>
      <c r="E53" s="15" t="s">
        <v>66</v>
      </c>
      <c r="F53" s="15" t="s">
        <v>1</v>
      </c>
      <c r="G53" s="15" t="s">
        <v>1</v>
      </c>
      <c r="H53" s="15" t="s">
        <v>1</v>
      </c>
      <c r="I53" s="5">
        <f>I55+I56+I58</f>
        <v>170000</v>
      </c>
      <c r="J53" s="5">
        <f>J55+J56+J58</f>
        <v>42500</v>
      </c>
      <c r="K53" s="5">
        <f>K55+K56+K58</f>
        <v>42500</v>
      </c>
      <c r="L53" s="5">
        <f>L55+L56+L58</f>
        <v>42500</v>
      </c>
      <c r="M53" s="5">
        <f>M55+M56+M58</f>
        <v>42500</v>
      </c>
    </row>
    <row r="54" spans="1:13" ht="25.5" hidden="1">
      <c r="A54" s="7" t="s">
        <v>70</v>
      </c>
      <c r="B54" s="13" t="s">
        <v>58</v>
      </c>
      <c r="C54" s="13">
        <v>3500100</v>
      </c>
      <c r="D54" s="13" t="s">
        <v>57</v>
      </c>
      <c r="E54" s="13">
        <v>500</v>
      </c>
      <c r="F54" s="13">
        <v>241</v>
      </c>
      <c r="G54" s="13" t="s">
        <v>1</v>
      </c>
      <c r="H54" s="13"/>
      <c r="I54" s="5">
        <f>J54+K54+L54+M54</f>
        <v>0</v>
      </c>
      <c r="J54" s="8"/>
      <c r="K54" s="8"/>
      <c r="L54" s="8"/>
      <c r="M54" s="8"/>
    </row>
    <row r="55" spans="1:13" ht="25.5" hidden="1">
      <c r="A55" s="7" t="s">
        <v>75</v>
      </c>
      <c r="B55" s="13" t="s">
        <v>58</v>
      </c>
      <c r="C55" s="13" t="s">
        <v>76</v>
      </c>
      <c r="D55" s="13" t="s">
        <v>66</v>
      </c>
      <c r="E55" s="13" t="s">
        <v>66</v>
      </c>
      <c r="F55" s="13" t="s">
        <v>77</v>
      </c>
      <c r="G55" s="13" t="s">
        <v>1</v>
      </c>
      <c r="H55" s="13"/>
      <c r="I55" s="5">
        <f>J55+K55+L55+M55</f>
        <v>0</v>
      </c>
      <c r="J55" s="8"/>
      <c r="K55" s="8"/>
      <c r="L55" s="8"/>
      <c r="M55" s="8"/>
    </row>
    <row r="56" spans="1:13" ht="12.75">
      <c r="A56" s="7" t="s">
        <v>69</v>
      </c>
      <c r="B56" s="13" t="s">
        <v>58</v>
      </c>
      <c r="C56" s="13" t="s">
        <v>144</v>
      </c>
      <c r="D56" s="13" t="s">
        <v>101</v>
      </c>
      <c r="E56" s="13">
        <v>500</v>
      </c>
      <c r="F56" s="13">
        <v>225</v>
      </c>
      <c r="G56" s="13" t="s">
        <v>1</v>
      </c>
      <c r="H56" s="13" t="s">
        <v>1</v>
      </c>
      <c r="I56" s="5">
        <f>J56+K56+L56+M56</f>
        <v>170000</v>
      </c>
      <c r="J56" s="8">
        <v>42500</v>
      </c>
      <c r="K56" s="8">
        <v>42500</v>
      </c>
      <c r="L56" s="8">
        <v>42500</v>
      </c>
      <c r="M56" s="8">
        <v>42500</v>
      </c>
    </row>
    <row r="57" spans="1:13" ht="12.75" hidden="1">
      <c r="A57" s="7"/>
      <c r="B57" s="13"/>
      <c r="C57" s="13"/>
      <c r="D57" s="13"/>
      <c r="E57" s="13"/>
      <c r="F57" s="13"/>
      <c r="G57" s="13"/>
      <c r="H57" s="13"/>
      <c r="I57" s="5">
        <f>J57+K57+L57+M57</f>
        <v>0</v>
      </c>
      <c r="J57" s="8"/>
      <c r="K57" s="8"/>
      <c r="L57" s="8"/>
      <c r="M57" s="8"/>
    </row>
    <row r="58" spans="1:13" ht="25.5" hidden="1">
      <c r="A58" s="7" t="s">
        <v>29</v>
      </c>
      <c r="B58" s="13" t="s">
        <v>58</v>
      </c>
      <c r="C58" s="13">
        <v>3500300</v>
      </c>
      <c r="D58" s="13" t="s">
        <v>66</v>
      </c>
      <c r="E58" s="13" t="s">
        <v>66</v>
      </c>
      <c r="F58" s="13" t="s">
        <v>68</v>
      </c>
      <c r="G58" s="13" t="s">
        <v>1</v>
      </c>
      <c r="H58" s="13"/>
      <c r="I58" s="5">
        <f>J58+K58+L58+M58</f>
        <v>0</v>
      </c>
      <c r="J58" s="8"/>
      <c r="K58" s="8"/>
      <c r="L58" s="8"/>
      <c r="M58" s="8"/>
    </row>
    <row r="59" spans="1:13" s="2" customFormat="1" ht="12.75">
      <c r="A59" s="6" t="s">
        <v>30</v>
      </c>
      <c r="B59" s="15" t="s">
        <v>60</v>
      </c>
      <c r="C59" s="15" t="s">
        <v>145</v>
      </c>
      <c r="D59" s="15" t="s">
        <v>125</v>
      </c>
      <c r="E59" s="15" t="s">
        <v>66</v>
      </c>
      <c r="F59" s="15" t="s">
        <v>1</v>
      </c>
      <c r="G59" s="15" t="s">
        <v>1</v>
      </c>
      <c r="H59" s="15" t="s">
        <v>1</v>
      </c>
      <c r="I59" s="5">
        <f>SUM(I61:I62)</f>
        <v>190469</v>
      </c>
      <c r="J59" s="5">
        <f>SUM(J61:J62)</f>
        <v>62969</v>
      </c>
      <c r="K59" s="5">
        <f>SUM(K61:K62)</f>
        <v>42500</v>
      </c>
      <c r="L59" s="5">
        <f>SUM(L61:L62)</f>
        <v>42500</v>
      </c>
      <c r="M59" s="5">
        <f>SUM(M61:M62)</f>
        <v>42500</v>
      </c>
    </row>
    <row r="60" spans="1:13" s="2" customFormat="1" ht="12.75" hidden="1">
      <c r="A60" s="10" t="s">
        <v>90</v>
      </c>
      <c r="B60" s="12" t="s">
        <v>60</v>
      </c>
      <c r="C60" s="12" t="s">
        <v>91</v>
      </c>
      <c r="D60" s="12" t="s">
        <v>57</v>
      </c>
      <c r="E60" s="12" t="s">
        <v>66</v>
      </c>
      <c r="F60" s="12" t="s">
        <v>77</v>
      </c>
      <c r="G60" s="12" t="s">
        <v>1</v>
      </c>
      <c r="H60" s="12"/>
      <c r="I60" s="5">
        <f>J60+K60+L60+M60</f>
        <v>0</v>
      </c>
      <c r="J60" s="9"/>
      <c r="K60" s="9"/>
      <c r="L60" s="9"/>
      <c r="M60" s="9"/>
    </row>
    <row r="61" spans="1:13" ht="25.5">
      <c r="A61" s="7" t="s">
        <v>89</v>
      </c>
      <c r="B61" s="13" t="s">
        <v>60</v>
      </c>
      <c r="C61" s="52" t="s">
        <v>146</v>
      </c>
      <c r="D61" s="13" t="s">
        <v>101</v>
      </c>
      <c r="E61" s="13" t="s">
        <v>66</v>
      </c>
      <c r="F61" s="13" t="s">
        <v>63</v>
      </c>
      <c r="G61" s="13" t="s">
        <v>1</v>
      </c>
      <c r="H61" s="13" t="s">
        <v>1</v>
      </c>
      <c r="I61" s="5">
        <f>J61+K61+L61+M61</f>
        <v>20469</v>
      </c>
      <c r="J61" s="8">
        <v>20469</v>
      </c>
      <c r="K61" s="8"/>
      <c r="L61" s="8"/>
      <c r="M61" s="8"/>
    </row>
    <row r="62" spans="1:13" ht="12.75">
      <c r="A62" s="7" t="s">
        <v>160</v>
      </c>
      <c r="B62" s="13" t="s">
        <v>60</v>
      </c>
      <c r="C62" s="13" t="s">
        <v>159</v>
      </c>
      <c r="D62" s="13" t="s">
        <v>168</v>
      </c>
      <c r="E62" s="13" t="s">
        <v>66</v>
      </c>
      <c r="F62" s="13" t="s">
        <v>77</v>
      </c>
      <c r="G62" s="13" t="s">
        <v>1</v>
      </c>
      <c r="H62" s="13"/>
      <c r="I62" s="5">
        <f>SUM(J62:M62)</f>
        <v>170000</v>
      </c>
      <c r="J62" s="8">
        <v>42500</v>
      </c>
      <c r="K62" s="8">
        <v>42500</v>
      </c>
      <c r="L62" s="8">
        <v>42500</v>
      </c>
      <c r="M62" s="8">
        <v>42500</v>
      </c>
    </row>
    <row r="63" spans="1:13" s="44" customFormat="1" ht="13.5" customHeight="1">
      <c r="A63" s="41" t="s">
        <v>31</v>
      </c>
      <c r="B63" s="42" t="s">
        <v>61</v>
      </c>
      <c r="C63" s="42" t="s">
        <v>156</v>
      </c>
      <c r="D63" s="42" t="s">
        <v>125</v>
      </c>
      <c r="E63" s="42" t="s">
        <v>66</v>
      </c>
      <c r="F63" s="42" t="s">
        <v>1</v>
      </c>
      <c r="G63" s="42" t="s">
        <v>1</v>
      </c>
      <c r="H63" s="42" t="s">
        <v>1</v>
      </c>
      <c r="I63" s="43">
        <f>SUM(I64:I74)</f>
        <v>309000</v>
      </c>
      <c r="J63" s="43">
        <f>SUM(J64:J74)</f>
        <v>196500</v>
      </c>
      <c r="K63" s="43">
        <f>SUM(K64:K71)</f>
        <v>37500</v>
      </c>
      <c r="L63" s="43">
        <f>SUM(L64:L71)</f>
        <v>37500</v>
      </c>
      <c r="M63" s="43">
        <f>SUM(M64:M71)</f>
        <v>37500</v>
      </c>
    </row>
    <row r="64" spans="1:13" s="44" customFormat="1" ht="12.75">
      <c r="A64" s="45" t="s">
        <v>38</v>
      </c>
      <c r="B64" s="46" t="s">
        <v>61</v>
      </c>
      <c r="C64" s="47" t="s">
        <v>156</v>
      </c>
      <c r="D64" s="46" t="s">
        <v>101</v>
      </c>
      <c r="E64" s="46">
        <v>500</v>
      </c>
      <c r="F64" s="46" t="s">
        <v>87</v>
      </c>
      <c r="G64" s="46" t="s">
        <v>1</v>
      </c>
      <c r="H64" s="46" t="s">
        <v>147</v>
      </c>
      <c r="I64" s="43">
        <f aca="true" t="shared" si="1" ref="I64:I69">J64+K64+L64+M64</f>
        <v>1000</v>
      </c>
      <c r="J64" s="48">
        <v>1000</v>
      </c>
      <c r="K64" s="48"/>
      <c r="L64" s="48"/>
      <c r="M64" s="48"/>
    </row>
    <row r="65" spans="1:13" s="44" customFormat="1" ht="0.75" customHeight="1" hidden="1">
      <c r="A65" s="45" t="s">
        <v>48</v>
      </c>
      <c r="B65" s="46" t="s">
        <v>61</v>
      </c>
      <c r="C65" s="47" t="s">
        <v>156</v>
      </c>
      <c r="D65" s="46">
        <v>500</v>
      </c>
      <c r="E65" s="46">
        <v>500</v>
      </c>
      <c r="F65" s="46" t="s">
        <v>63</v>
      </c>
      <c r="G65" s="46" t="s">
        <v>1</v>
      </c>
      <c r="H65" s="46"/>
      <c r="I65" s="43">
        <f t="shared" si="1"/>
        <v>0</v>
      </c>
      <c r="J65" s="48"/>
      <c r="K65" s="48"/>
      <c r="L65" s="48"/>
      <c r="M65" s="48"/>
    </row>
    <row r="66" spans="1:13" s="44" customFormat="1" ht="0.75" customHeight="1" hidden="1">
      <c r="A66" s="45" t="s">
        <v>33</v>
      </c>
      <c r="B66" s="46" t="s">
        <v>61</v>
      </c>
      <c r="C66" s="47" t="s">
        <v>156</v>
      </c>
      <c r="D66" s="46">
        <v>500</v>
      </c>
      <c r="E66" s="46" t="s">
        <v>66</v>
      </c>
      <c r="F66" s="46" t="s">
        <v>68</v>
      </c>
      <c r="G66" s="46" t="s">
        <v>1</v>
      </c>
      <c r="H66" s="46"/>
      <c r="I66" s="43">
        <f t="shared" si="1"/>
        <v>0</v>
      </c>
      <c r="J66" s="48"/>
      <c r="K66" s="48"/>
      <c r="L66" s="48"/>
      <c r="M66" s="48"/>
    </row>
    <row r="67" spans="1:13" s="44" customFormat="1" ht="25.5" hidden="1">
      <c r="A67" s="45" t="s">
        <v>34</v>
      </c>
      <c r="B67" s="46" t="s">
        <v>61</v>
      </c>
      <c r="C67" s="47" t="s">
        <v>156</v>
      </c>
      <c r="D67" s="46">
        <v>500</v>
      </c>
      <c r="E67" s="46" t="s">
        <v>66</v>
      </c>
      <c r="F67" s="46" t="s">
        <v>63</v>
      </c>
      <c r="G67" s="46" t="s">
        <v>1</v>
      </c>
      <c r="H67" s="46"/>
      <c r="I67" s="43">
        <f t="shared" si="1"/>
        <v>0</v>
      </c>
      <c r="J67" s="48"/>
      <c r="K67" s="48"/>
      <c r="L67" s="48"/>
      <c r="M67" s="48"/>
    </row>
    <row r="68" spans="1:13" s="44" customFormat="1" ht="12.75">
      <c r="A68" s="45" t="s">
        <v>32</v>
      </c>
      <c r="B68" s="46" t="s">
        <v>61</v>
      </c>
      <c r="C68" s="47" t="s">
        <v>156</v>
      </c>
      <c r="D68" s="46" t="s">
        <v>101</v>
      </c>
      <c r="E68" s="46">
        <v>500</v>
      </c>
      <c r="F68" s="46" t="s">
        <v>62</v>
      </c>
      <c r="G68" s="46" t="s">
        <v>49</v>
      </c>
      <c r="H68" s="46" t="s">
        <v>1</v>
      </c>
      <c r="I68" s="43">
        <f>SUM(J68:M68)</f>
        <v>150000</v>
      </c>
      <c r="J68" s="48">
        <v>37500</v>
      </c>
      <c r="K68" s="48">
        <v>37500</v>
      </c>
      <c r="L68" s="48">
        <v>37500</v>
      </c>
      <c r="M68" s="48">
        <v>37500</v>
      </c>
    </row>
    <row r="69" spans="1:13" s="44" customFormat="1" ht="25.5" hidden="1">
      <c r="A69" s="45" t="s">
        <v>35</v>
      </c>
      <c r="B69" s="46" t="s">
        <v>61</v>
      </c>
      <c r="C69" s="47" t="s">
        <v>156</v>
      </c>
      <c r="D69" s="46" t="s">
        <v>65</v>
      </c>
      <c r="E69" s="46" t="s">
        <v>65</v>
      </c>
      <c r="F69" s="46" t="s">
        <v>63</v>
      </c>
      <c r="G69" s="46" t="s">
        <v>1</v>
      </c>
      <c r="H69" s="46"/>
      <c r="I69" s="43">
        <f t="shared" si="1"/>
        <v>0</v>
      </c>
      <c r="J69" s="48"/>
      <c r="K69" s="48"/>
      <c r="L69" s="48"/>
      <c r="M69" s="48"/>
    </row>
    <row r="70" spans="1:13" s="44" customFormat="1" ht="25.5">
      <c r="A70" s="45" t="s">
        <v>157</v>
      </c>
      <c r="B70" s="46" t="s">
        <v>61</v>
      </c>
      <c r="C70" s="47" t="s">
        <v>156</v>
      </c>
      <c r="D70" s="46" t="s">
        <v>101</v>
      </c>
      <c r="E70" s="46" t="s">
        <v>66</v>
      </c>
      <c r="F70" s="46" t="s">
        <v>68</v>
      </c>
      <c r="G70" s="46" t="s">
        <v>1</v>
      </c>
      <c r="H70" s="46" t="s">
        <v>1</v>
      </c>
      <c r="I70" s="43">
        <f>SUM(J70:M70)</f>
        <v>100000</v>
      </c>
      <c r="J70" s="48">
        <v>100000</v>
      </c>
      <c r="K70" s="48"/>
      <c r="L70" s="48"/>
      <c r="M70" s="48"/>
    </row>
    <row r="71" spans="1:14" s="44" customFormat="1" ht="14.25" customHeight="1">
      <c r="A71" s="45" t="s">
        <v>25</v>
      </c>
      <c r="B71" s="46" t="s">
        <v>61</v>
      </c>
      <c r="C71" s="47" t="s">
        <v>156</v>
      </c>
      <c r="D71" s="46" t="s">
        <v>101</v>
      </c>
      <c r="E71" s="46">
        <v>500</v>
      </c>
      <c r="F71" s="46" t="s">
        <v>63</v>
      </c>
      <c r="G71" s="46" t="s">
        <v>1</v>
      </c>
      <c r="H71" s="46" t="s">
        <v>1</v>
      </c>
      <c r="I71" s="43">
        <f>J71+K71+L71+M71</f>
        <v>56000</v>
      </c>
      <c r="J71" s="48">
        <v>56000</v>
      </c>
      <c r="K71" s="48"/>
      <c r="L71" s="48"/>
      <c r="M71" s="48"/>
      <c r="N71" s="49"/>
    </row>
    <row r="72" spans="1:14" s="49" customFormat="1" ht="0.75" customHeight="1" hidden="1">
      <c r="A72" s="41" t="s">
        <v>78</v>
      </c>
      <c r="B72" s="50" t="s">
        <v>80</v>
      </c>
      <c r="C72" s="50" t="s">
        <v>81</v>
      </c>
      <c r="D72" s="46" t="s">
        <v>101</v>
      </c>
      <c r="E72" s="50" t="s">
        <v>1</v>
      </c>
      <c r="F72" s="50" t="s">
        <v>1</v>
      </c>
      <c r="G72" s="50" t="s">
        <v>1</v>
      </c>
      <c r="H72" s="50"/>
      <c r="I72" s="43">
        <f>J72+K72+L72+M72</f>
        <v>0</v>
      </c>
      <c r="J72" s="43"/>
      <c r="K72" s="43"/>
      <c r="L72" s="43"/>
      <c r="M72" s="43"/>
      <c r="N72" s="44"/>
    </row>
    <row r="73" spans="1:14" s="44" customFormat="1" ht="11.25" customHeight="1" hidden="1">
      <c r="A73" s="45" t="s">
        <v>79</v>
      </c>
      <c r="B73" s="51" t="s">
        <v>82</v>
      </c>
      <c r="C73" s="51" t="s">
        <v>81</v>
      </c>
      <c r="D73" s="46" t="s">
        <v>101</v>
      </c>
      <c r="E73" s="46" t="s">
        <v>66</v>
      </c>
      <c r="F73" s="46" t="s">
        <v>63</v>
      </c>
      <c r="G73" s="46" t="s">
        <v>1</v>
      </c>
      <c r="H73" s="46"/>
      <c r="I73" s="43">
        <f>J73+K73+L73+M73</f>
        <v>0</v>
      </c>
      <c r="J73" s="48"/>
      <c r="K73" s="48"/>
      <c r="L73" s="48"/>
      <c r="M73" s="48"/>
      <c r="N73" s="49"/>
    </row>
    <row r="74" spans="1:14" s="44" customFormat="1" ht="11.25" customHeight="1">
      <c r="A74" s="45" t="s">
        <v>158</v>
      </c>
      <c r="B74" s="47" t="s">
        <v>61</v>
      </c>
      <c r="C74" s="47" t="s">
        <v>156</v>
      </c>
      <c r="D74" s="46" t="s">
        <v>101</v>
      </c>
      <c r="E74" s="46" t="s">
        <v>66</v>
      </c>
      <c r="F74" s="46" t="s">
        <v>64</v>
      </c>
      <c r="G74" s="46" t="s">
        <v>52</v>
      </c>
      <c r="H74" s="46"/>
      <c r="I74" s="43">
        <f>SUM(J74:M74)</f>
        <v>2000</v>
      </c>
      <c r="J74" s="48">
        <v>2000</v>
      </c>
      <c r="K74" s="48"/>
      <c r="L74" s="48"/>
      <c r="M74" s="48"/>
      <c r="N74" s="49"/>
    </row>
    <row r="75" spans="1:14" s="3" customFormat="1" ht="12.75">
      <c r="A75" s="6" t="s">
        <v>36</v>
      </c>
      <c r="B75" s="11" t="s">
        <v>45</v>
      </c>
      <c r="C75" s="11" t="s">
        <v>148</v>
      </c>
      <c r="D75" s="11" t="s">
        <v>103</v>
      </c>
      <c r="E75" s="11" t="s">
        <v>66</v>
      </c>
      <c r="F75" s="11" t="s">
        <v>125</v>
      </c>
      <c r="G75" s="11" t="s">
        <v>1</v>
      </c>
      <c r="H75" s="11" t="s">
        <v>1</v>
      </c>
      <c r="I75" s="5">
        <f>I76</f>
        <v>783300</v>
      </c>
      <c r="J75" s="5">
        <f>J76+J77+J78+J79+J80+J81+J82+J83+J84+J85+J87+J88</f>
        <v>195825</v>
      </c>
      <c r="K75" s="5">
        <f>K76+K77+K78+K79+K80+K81+K82+K83+K84+K85+K87+K88</f>
        <v>195825</v>
      </c>
      <c r="L75" s="5">
        <f>L76+L77+L78+L79+L80+L81+L82+L83+L84+L85+L87+L88</f>
        <v>195825</v>
      </c>
      <c r="M75" s="5">
        <f>M76+M77+M78+M79+M80+M81+M82+M83+M84+M85+M87+M88</f>
        <v>195825</v>
      </c>
      <c r="N75" s="1"/>
    </row>
    <row r="76" spans="1:13" ht="26.25" customHeight="1">
      <c r="A76" s="7" t="s">
        <v>93</v>
      </c>
      <c r="B76" s="12" t="s">
        <v>45</v>
      </c>
      <c r="C76" s="12" t="s">
        <v>148</v>
      </c>
      <c r="D76" s="12" t="s">
        <v>103</v>
      </c>
      <c r="E76" s="13">
        <v>500</v>
      </c>
      <c r="F76" s="13" t="s">
        <v>92</v>
      </c>
      <c r="G76" s="13" t="s">
        <v>1</v>
      </c>
      <c r="H76" s="13" t="s">
        <v>1</v>
      </c>
      <c r="I76" s="5">
        <f aca="true" t="shared" si="2" ref="I76:I88">J76+K76+L76+M76</f>
        <v>783300</v>
      </c>
      <c r="J76" s="8">
        <v>195825</v>
      </c>
      <c r="K76" s="8">
        <v>195825</v>
      </c>
      <c r="L76" s="8">
        <v>195825</v>
      </c>
      <c r="M76" s="8">
        <v>195825</v>
      </c>
    </row>
    <row r="77" spans="1:13" ht="12.75" hidden="1">
      <c r="A77" s="7" t="s">
        <v>16</v>
      </c>
      <c r="B77" s="12" t="s">
        <v>45</v>
      </c>
      <c r="C77" s="12">
        <v>4409900</v>
      </c>
      <c r="D77" s="12" t="s">
        <v>59</v>
      </c>
      <c r="E77" s="13" t="s">
        <v>66</v>
      </c>
      <c r="F77" s="13">
        <v>211</v>
      </c>
      <c r="G77" s="13" t="s">
        <v>1</v>
      </c>
      <c r="H77" s="13"/>
      <c r="I77" s="5">
        <f t="shared" si="2"/>
        <v>0</v>
      </c>
      <c r="J77" s="8"/>
      <c r="K77" s="8"/>
      <c r="L77" s="8"/>
      <c r="M77" s="8"/>
    </row>
    <row r="78" spans="1:13" ht="12.75" hidden="1">
      <c r="A78" s="7" t="s">
        <v>17</v>
      </c>
      <c r="B78" s="12" t="s">
        <v>45</v>
      </c>
      <c r="C78" s="12">
        <v>4409900</v>
      </c>
      <c r="D78" s="12" t="s">
        <v>59</v>
      </c>
      <c r="E78" s="13">
        <v>500</v>
      </c>
      <c r="F78" s="13">
        <v>213</v>
      </c>
      <c r="G78" s="13" t="s">
        <v>1</v>
      </c>
      <c r="H78" s="13"/>
      <c r="I78" s="5">
        <f t="shared" si="2"/>
        <v>0</v>
      </c>
      <c r="J78" s="8"/>
      <c r="K78" s="8"/>
      <c r="L78" s="8"/>
      <c r="M78" s="8"/>
    </row>
    <row r="79" spans="1:13" ht="12.75" hidden="1">
      <c r="A79" s="7" t="s">
        <v>17</v>
      </c>
      <c r="B79" s="12" t="s">
        <v>45</v>
      </c>
      <c r="C79" s="12">
        <v>4409900</v>
      </c>
      <c r="D79" s="12" t="s">
        <v>59</v>
      </c>
      <c r="E79" s="13" t="s">
        <v>66</v>
      </c>
      <c r="F79" s="13">
        <v>213</v>
      </c>
      <c r="G79" s="13" t="s">
        <v>1</v>
      </c>
      <c r="H79" s="13"/>
      <c r="I79" s="5">
        <f t="shared" si="2"/>
        <v>0</v>
      </c>
      <c r="J79" s="8"/>
      <c r="K79" s="8"/>
      <c r="L79" s="8"/>
      <c r="M79" s="8"/>
    </row>
    <row r="80" spans="1:13" ht="12.75" hidden="1">
      <c r="A80" s="7" t="s">
        <v>37</v>
      </c>
      <c r="B80" s="12" t="s">
        <v>45</v>
      </c>
      <c r="C80" s="12">
        <v>4409900</v>
      </c>
      <c r="D80" s="12" t="s">
        <v>59</v>
      </c>
      <c r="E80" s="13">
        <v>500</v>
      </c>
      <c r="F80" s="13">
        <v>221</v>
      </c>
      <c r="G80" s="13" t="s">
        <v>1</v>
      </c>
      <c r="H80" s="13"/>
      <c r="I80" s="5">
        <f t="shared" si="2"/>
        <v>0</v>
      </c>
      <c r="J80" s="8"/>
      <c r="K80" s="8"/>
      <c r="L80" s="8"/>
      <c r="M80" s="8"/>
    </row>
    <row r="81" spans="1:13" ht="12.75" hidden="1">
      <c r="A81" s="7" t="s">
        <v>38</v>
      </c>
      <c r="B81" s="12" t="s">
        <v>45</v>
      </c>
      <c r="C81" s="12">
        <v>4409900</v>
      </c>
      <c r="D81" s="12" t="s">
        <v>59</v>
      </c>
      <c r="E81" s="13">
        <v>500</v>
      </c>
      <c r="F81" s="13">
        <v>222</v>
      </c>
      <c r="G81" s="13" t="s">
        <v>1</v>
      </c>
      <c r="H81" s="13"/>
      <c r="I81" s="5">
        <f t="shared" si="2"/>
        <v>0</v>
      </c>
      <c r="J81" s="8"/>
      <c r="K81" s="8"/>
      <c r="L81" s="8"/>
      <c r="M81" s="8"/>
    </row>
    <row r="82" spans="1:13" ht="12.75" hidden="1">
      <c r="A82" s="7" t="s">
        <v>38</v>
      </c>
      <c r="B82" s="12" t="s">
        <v>45</v>
      </c>
      <c r="C82" s="12">
        <v>4409900</v>
      </c>
      <c r="D82" s="12" t="s">
        <v>59</v>
      </c>
      <c r="E82" s="13">
        <v>600</v>
      </c>
      <c r="F82" s="13">
        <v>222</v>
      </c>
      <c r="G82" s="13" t="s">
        <v>1</v>
      </c>
      <c r="H82" s="13"/>
      <c r="I82" s="5">
        <f t="shared" si="2"/>
        <v>0</v>
      </c>
      <c r="J82" s="8"/>
      <c r="K82" s="8"/>
      <c r="L82" s="8"/>
      <c r="M82" s="8"/>
    </row>
    <row r="83" spans="1:13" ht="12.75" hidden="1">
      <c r="A83" s="7" t="s">
        <v>39</v>
      </c>
      <c r="B83" s="12" t="s">
        <v>45</v>
      </c>
      <c r="C83" s="12">
        <v>4409900</v>
      </c>
      <c r="D83" s="12" t="s">
        <v>59</v>
      </c>
      <c r="E83" s="13">
        <v>500</v>
      </c>
      <c r="F83" s="13">
        <v>223</v>
      </c>
      <c r="G83" s="13" t="s">
        <v>49</v>
      </c>
      <c r="H83" s="13"/>
      <c r="I83" s="5">
        <f t="shared" si="2"/>
        <v>0</v>
      </c>
      <c r="J83" s="8"/>
      <c r="K83" s="8"/>
      <c r="L83" s="8"/>
      <c r="M83" s="8"/>
    </row>
    <row r="84" spans="1:13" ht="12.75" hidden="1">
      <c r="A84" s="7" t="s">
        <v>40</v>
      </c>
      <c r="B84" s="12" t="s">
        <v>45</v>
      </c>
      <c r="C84" s="12">
        <v>4409900</v>
      </c>
      <c r="D84" s="12" t="s">
        <v>59</v>
      </c>
      <c r="E84" s="13">
        <v>500</v>
      </c>
      <c r="F84" s="13">
        <v>223</v>
      </c>
      <c r="G84" s="13" t="s">
        <v>50</v>
      </c>
      <c r="H84" s="13"/>
      <c r="I84" s="5">
        <f t="shared" si="2"/>
        <v>0</v>
      </c>
      <c r="J84" s="8"/>
      <c r="K84" s="8"/>
      <c r="L84" s="8"/>
      <c r="M84" s="8"/>
    </row>
    <row r="85" spans="1:13" ht="12.75" hidden="1">
      <c r="A85" s="7" t="s">
        <v>10</v>
      </c>
      <c r="B85" s="12" t="s">
        <v>45</v>
      </c>
      <c r="C85" s="12">
        <v>4409900</v>
      </c>
      <c r="D85" s="12" t="s">
        <v>59</v>
      </c>
      <c r="E85" s="13" t="s">
        <v>66</v>
      </c>
      <c r="F85" s="13">
        <v>226</v>
      </c>
      <c r="G85" s="13" t="s">
        <v>1</v>
      </c>
      <c r="H85" s="13"/>
      <c r="I85" s="5">
        <f t="shared" si="2"/>
        <v>0</v>
      </c>
      <c r="J85" s="8"/>
      <c r="K85" s="8"/>
      <c r="L85" s="8"/>
      <c r="M85" s="8"/>
    </row>
    <row r="86" spans="1:13" ht="12.75" hidden="1">
      <c r="A86" s="7"/>
      <c r="B86" s="12"/>
      <c r="C86" s="12"/>
      <c r="D86" s="12"/>
      <c r="E86" s="13"/>
      <c r="F86" s="13"/>
      <c r="G86" s="13"/>
      <c r="H86" s="13"/>
      <c r="I86" s="5">
        <f t="shared" si="2"/>
        <v>0</v>
      </c>
      <c r="J86" s="8"/>
      <c r="K86" s="8"/>
      <c r="L86" s="8"/>
      <c r="M86" s="8"/>
    </row>
    <row r="87" spans="1:13" ht="12.75" hidden="1">
      <c r="A87" s="7" t="s">
        <v>41</v>
      </c>
      <c r="B87" s="12" t="s">
        <v>45</v>
      </c>
      <c r="C87" s="12">
        <v>4409900</v>
      </c>
      <c r="D87" s="12" t="s">
        <v>59</v>
      </c>
      <c r="E87" s="13">
        <v>500</v>
      </c>
      <c r="F87" s="13">
        <v>340</v>
      </c>
      <c r="G87" s="13" t="s">
        <v>52</v>
      </c>
      <c r="H87" s="13"/>
      <c r="I87" s="5">
        <f t="shared" si="2"/>
        <v>0</v>
      </c>
      <c r="J87" s="8"/>
      <c r="K87" s="8"/>
      <c r="L87" s="8"/>
      <c r="M87" s="8"/>
    </row>
    <row r="88" spans="1:14" ht="0.75" customHeight="1" hidden="1">
      <c r="A88" s="7" t="s">
        <v>41</v>
      </c>
      <c r="B88" s="12" t="s">
        <v>45</v>
      </c>
      <c r="C88" s="12">
        <v>4409900</v>
      </c>
      <c r="D88" s="12" t="s">
        <v>59</v>
      </c>
      <c r="E88" s="13" t="s">
        <v>66</v>
      </c>
      <c r="F88" s="13">
        <v>340</v>
      </c>
      <c r="G88" s="13" t="s">
        <v>52</v>
      </c>
      <c r="H88" s="13"/>
      <c r="I88" s="5">
        <f t="shared" si="2"/>
        <v>0</v>
      </c>
      <c r="J88" s="8"/>
      <c r="K88" s="8"/>
      <c r="L88" s="8"/>
      <c r="M88" s="8"/>
      <c r="N88" s="3"/>
    </row>
    <row r="89" spans="1:14" s="3" customFormat="1" ht="12.75" hidden="1">
      <c r="A89" s="6" t="s">
        <v>94</v>
      </c>
      <c r="B89" s="11" t="s">
        <v>95</v>
      </c>
      <c r="C89" s="11" t="s">
        <v>96</v>
      </c>
      <c r="D89" s="11" t="s">
        <v>1</v>
      </c>
      <c r="E89" s="11" t="s">
        <v>1</v>
      </c>
      <c r="F89" s="11" t="s">
        <v>1</v>
      </c>
      <c r="G89" s="11" t="s">
        <v>1</v>
      </c>
      <c r="H89" s="11"/>
      <c r="I89" s="5">
        <f>I90</f>
        <v>0</v>
      </c>
      <c r="J89" s="5">
        <f>J90</f>
        <v>0</v>
      </c>
      <c r="K89" s="5">
        <f>K90</f>
        <v>0</v>
      </c>
      <c r="L89" s="5">
        <f>L90</f>
        <v>0</v>
      </c>
      <c r="M89" s="5">
        <f>M90</f>
        <v>0</v>
      </c>
      <c r="N89" s="1"/>
    </row>
    <row r="90" spans="1:14" ht="38.25" hidden="1">
      <c r="A90" s="7" t="s">
        <v>97</v>
      </c>
      <c r="B90" s="13" t="s">
        <v>95</v>
      </c>
      <c r="C90" s="13" t="s">
        <v>96</v>
      </c>
      <c r="D90" s="13" t="s">
        <v>52</v>
      </c>
      <c r="E90" s="13">
        <v>500</v>
      </c>
      <c r="F90" s="13" t="s">
        <v>98</v>
      </c>
      <c r="G90" s="13" t="s">
        <v>1</v>
      </c>
      <c r="H90" s="13"/>
      <c r="I90" s="5">
        <f>J90+K90+L90+M90</f>
        <v>0</v>
      </c>
      <c r="J90" s="8"/>
      <c r="K90" s="8"/>
      <c r="L90" s="8"/>
      <c r="M90" s="8"/>
      <c r="N90" s="2"/>
    </row>
    <row r="91" spans="1:14" s="2" customFormat="1" ht="12.75">
      <c r="A91" s="6" t="s">
        <v>117</v>
      </c>
      <c r="B91" s="15" t="s">
        <v>105</v>
      </c>
      <c r="C91" s="15" t="s">
        <v>155</v>
      </c>
      <c r="D91" s="15" t="s">
        <v>149</v>
      </c>
      <c r="E91" s="15" t="s">
        <v>1</v>
      </c>
      <c r="F91" s="15" t="s">
        <v>150</v>
      </c>
      <c r="G91" s="15" t="s">
        <v>1</v>
      </c>
      <c r="H91" s="15" t="s">
        <v>1</v>
      </c>
      <c r="I91" s="5">
        <f>SUM(J91:M91)</f>
        <v>20556.8</v>
      </c>
      <c r="J91" s="29">
        <f>J92</f>
        <v>5139.2</v>
      </c>
      <c r="K91" s="29">
        <f>K92</f>
        <v>5139.2</v>
      </c>
      <c r="L91" s="29">
        <f>L92</f>
        <v>5139.2</v>
      </c>
      <c r="M91" s="29">
        <f>M92</f>
        <v>5139.2</v>
      </c>
      <c r="N91" s="1"/>
    </row>
    <row r="92" spans="1:14" ht="14.25" customHeight="1">
      <c r="A92" s="7" t="s">
        <v>108</v>
      </c>
      <c r="B92" s="13" t="s">
        <v>107</v>
      </c>
      <c r="C92" s="13" t="s">
        <v>155</v>
      </c>
      <c r="D92" s="13" t="s">
        <v>106</v>
      </c>
      <c r="E92" s="13" t="s">
        <v>66</v>
      </c>
      <c r="F92" s="13" t="s">
        <v>112</v>
      </c>
      <c r="G92" s="13" t="s">
        <v>1</v>
      </c>
      <c r="H92" s="13" t="s">
        <v>1</v>
      </c>
      <c r="I92" s="5">
        <f>SUM(J92:M92)</f>
        <v>20556.8</v>
      </c>
      <c r="J92" s="8">
        <v>5139.2</v>
      </c>
      <c r="K92" s="8">
        <v>5139.2</v>
      </c>
      <c r="L92" s="8">
        <v>5139.2</v>
      </c>
      <c r="M92" s="8">
        <v>5139.2</v>
      </c>
      <c r="N92" s="3"/>
    </row>
    <row r="93" spans="1:14" s="3" customFormat="1" ht="12.75">
      <c r="A93" s="6" t="s">
        <v>42</v>
      </c>
      <c r="B93" s="11"/>
      <c r="C93" s="11"/>
      <c r="D93" s="11"/>
      <c r="E93" s="11"/>
      <c r="F93" s="11"/>
      <c r="G93" s="11"/>
      <c r="H93" s="11"/>
      <c r="I93" s="40">
        <f>I11+I32+I34+I36+I40+I44+I53+I59+I63+I75+I91</f>
        <v>7216900.359999999</v>
      </c>
      <c r="J93" s="5">
        <f>J91+J75+J63+J59+J53+J44+J40+J34+J32+J11</f>
        <v>2056773.89</v>
      </c>
      <c r="K93" s="5">
        <f>K91+K75+K63+K59+K53+K44+K40+K34+K32+K11</f>
        <v>1755160.79</v>
      </c>
      <c r="L93" s="5">
        <f>L91+L75+L63+L59+L53+L44+L40+L34+L32+L11</f>
        <v>1702482.8399999999</v>
      </c>
      <c r="M93" s="5">
        <f>M91+M75+M63+M59+M53+M44+M40+M34+M32+M11</f>
        <v>1702482.8399999999</v>
      </c>
      <c r="N93" s="4"/>
    </row>
    <row r="94" spans="9:13" ht="12.75">
      <c r="I94" s="18">
        <f>J93+K93+L93+M93</f>
        <v>7216900.359999999</v>
      </c>
      <c r="J94" s="19"/>
      <c r="K94" s="19"/>
      <c r="L94" s="19"/>
      <c r="M94" s="19"/>
    </row>
    <row r="95" spans="8:13" ht="18.75">
      <c r="H95" s="56"/>
      <c r="I95" s="57"/>
      <c r="J95" s="57"/>
      <c r="K95" s="57"/>
      <c r="L95" s="57"/>
      <c r="M95" s="57"/>
    </row>
    <row r="96" spans="8:14" ht="18.75">
      <c r="H96" s="56"/>
      <c r="I96" s="57"/>
      <c r="J96" s="57"/>
      <c r="K96" s="57"/>
      <c r="L96" s="57"/>
      <c r="M96" s="57"/>
      <c r="N96" s="20"/>
    </row>
    <row r="97" spans="8:13" ht="18.75">
      <c r="H97" s="56"/>
      <c r="I97" s="57"/>
      <c r="J97" s="57"/>
      <c r="K97" s="57"/>
      <c r="L97" s="57"/>
      <c r="M97" s="57"/>
    </row>
    <row r="98" spans="1:15" ht="18.75">
      <c r="A98" s="68" t="s">
        <v>166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20"/>
    </row>
    <row r="99" spans="4:13" ht="18.75">
      <c r="D99" s="69" t="s">
        <v>167</v>
      </c>
      <c r="E99" s="69"/>
      <c r="F99" s="69"/>
      <c r="H99" s="56"/>
      <c r="I99" s="57"/>
      <c r="J99" s="57"/>
      <c r="K99" s="57"/>
      <c r="L99" s="57"/>
      <c r="M99" s="57"/>
    </row>
    <row r="100" spans="8:13" ht="18.75">
      <c r="H100" s="56"/>
      <c r="I100" s="57"/>
      <c r="J100" s="57"/>
      <c r="K100" s="57"/>
      <c r="L100" s="57"/>
      <c r="M100" s="57"/>
    </row>
    <row r="101" spans="8:13" ht="18.75">
      <c r="H101" s="56"/>
      <c r="I101" s="57"/>
      <c r="J101" s="57"/>
      <c r="K101" s="57"/>
      <c r="L101" s="57"/>
      <c r="M101" s="57"/>
    </row>
    <row r="102" spans="8:13" ht="18.75">
      <c r="H102" s="56"/>
      <c r="I102" s="57"/>
      <c r="J102" s="57"/>
      <c r="K102" s="57"/>
      <c r="L102" s="57"/>
      <c r="M102" s="57"/>
    </row>
    <row r="105" spans="3:5" ht="12.75">
      <c r="C105" s="53"/>
      <c r="D105" s="54"/>
      <c r="E105" s="54"/>
    </row>
    <row r="106" spans="3:5" ht="12.75">
      <c r="C106" s="53"/>
      <c r="D106" s="54"/>
      <c r="E106" s="54"/>
    </row>
    <row r="107" spans="3:5" ht="12.75">
      <c r="C107" s="53"/>
      <c r="D107" s="54"/>
      <c r="E107" s="54"/>
    </row>
    <row r="108" spans="3:5" ht="12.75">
      <c r="C108" s="53"/>
      <c r="D108" s="54"/>
      <c r="E108" s="54"/>
    </row>
    <row r="109" spans="3:5" ht="12.75">
      <c r="C109" s="53"/>
      <c r="D109" s="54"/>
      <c r="E109" s="54"/>
    </row>
    <row r="110" spans="3:5" ht="12.75">
      <c r="C110" s="53"/>
      <c r="D110" s="54"/>
      <c r="E110" s="54"/>
    </row>
    <row r="111" spans="3:5" ht="12.75">
      <c r="C111" s="53"/>
      <c r="D111" s="54"/>
      <c r="E111" s="54"/>
    </row>
    <row r="112" spans="3:5" ht="12.75">
      <c r="C112" s="53"/>
      <c r="D112" s="54"/>
      <c r="E112" s="54"/>
    </row>
    <row r="113" spans="3:5" ht="12.75">
      <c r="C113" s="53"/>
      <c r="D113" s="54"/>
      <c r="E113" s="54"/>
    </row>
    <row r="114" spans="3:5" ht="12.75">
      <c r="C114" s="53"/>
      <c r="D114" s="54"/>
      <c r="E114" s="54"/>
    </row>
  </sheetData>
  <sheetProtection/>
  <mergeCells count="19">
    <mergeCell ref="N3:P3"/>
    <mergeCell ref="J1:K1"/>
    <mergeCell ref="L2:M2"/>
    <mergeCell ref="J2:K2"/>
    <mergeCell ref="J5:K5"/>
    <mergeCell ref="L5:Q5"/>
    <mergeCell ref="C105:E105"/>
    <mergeCell ref="C106:E106"/>
    <mergeCell ref="C107:E107"/>
    <mergeCell ref="A6:M6"/>
    <mergeCell ref="A98:N98"/>
    <mergeCell ref="D99:F99"/>
    <mergeCell ref="C112:E112"/>
    <mergeCell ref="C113:E113"/>
    <mergeCell ref="C114:E114"/>
    <mergeCell ref="C108:E108"/>
    <mergeCell ref="C109:E109"/>
    <mergeCell ref="C110:E110"/>
    <mergeCell ref="C111:E111"/>
  </mergeCells>
  <printOptions/>
  <pageMargins left="0" right="0" top="0" bottom="0" header="0.5118110236220472" footer="0.511811023622047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2016-11-21T08:37:14Z</cp:lastPrinted>
  <dcterms:created xsi:type="dcterms:W3CDTF">2006-12-13T11:31:14Z</dcterms:created>
  <dcterms:modified xsi:type="dcterms:W3CDTF">2016-12-12T08:21:30Z</dcterms:modified>
  <cp:category/>
  <cp:version/>
  <cp:contentType/>
  <cp:contentStatus/>
</cp:coreProperties>
</file>