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ик\Desktop\Бухгалтерия\2017\"/>
    </mc:Choice>
  </mc:AlternateContent>
  <bookViews>
    <workbookView xWindow="120" yWindow="660" windowWidth="17400" windowHeight="8490" tabRatio="862" firstSheet="1" activeTab="1"/>
  </bookViews>
  <sheets>
    <sheet name="972-1. год" sheetId="55" state="hidden" r:id="rId1"/>
    <sheet name="972-2. 4кв. " sheetId="52" r:id="rId2"/>
    <sheet name="972-2. год" sheetId="56" state="hidden" r:id="rId3"/>
  </sheets>
  <calcPr calcId="162913"/>
</workbook>
</file>

<file path=xl/calcChain.xml><?xml version="1.0" encoding="utf-8"?>
<calcChain xmlns="http://schemas.openxmlformats.org/spreadsheetml/2006/main">
  <c r="D14" i="52" l="1"/>
  <c r="I13" i="52" l="1"/>
  <c r="T13" i="52" s="1"/>
  <c r="P14" i="52" l="1"/>
  <c r="Q14" i="52"/>
  <c r="O14" i="52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27" i="56"/>
  <c r="I28" i="56"/>
  <c r="I13" i="56"/>
  <c r="S29" i="56" l="1"/>
  <c r="R29" i="56"/>
  <c r="N29" i="56"/>
  <c r="L29" i="56"/>
  <c r="K29" i="56"/>
  <c r="J29" i="56"/>
  <c r="H29" i="56"/>
  <c r="H31" i="56" s="1"/>
  <c r="G29" i="56"/>
  <c r="G31" i="56" s="1"/>
  <c r="F29" i="56"/>
  <c r="F31" i="56" s="1"/>
  <c r="E29" i="56"/>
  <c r="C29" i="56"/>
  <c r="T28" i="56"/>
  <c r="T27" i="56"/>
  <c r="T26" i="56"/>
  <c r="T25" i="56"/>
  <c r="T24" i="56"/>
  <c r="T23" i="56"/>
  <c r="T22" i="56"/>
  <c r="T21" i="56"/>
  <c r="T20" i="56"/>
  <c r="T19" i="56"/>
  <c r="T18" i="56"/>
  <c r="T17" i="56"/>
  <c r="T16" i="56"/>
  <c r="T15" i="56"/>
  <c r="T14" i="56"/>
  <c r="T13" i="56"/>
  <c r="T29" i="56" l="1"/>
  <c r="I29" i="56"/>
  <c r="I31" i="56" s="1"/>
  <c r="F14" i="52" l="1"/>
  <c r="O15" i="55"/>
  <c r="N15" i="55"/>
  <c r="M15" i="55"/>
  <c r="L15" i="55"/>
  <c r="K15" i="55"/>
  <c r="I15" i="55"/>
  <c r="H15" i="55"/>
  <c r="G15" i="55"/>
  <c r="F15" i="55"/>
  <c r="E15" i="55"/>
  <c r="D15" i="55"/>
  <c r="U14" i="55"/>
  <c r="J14" i="55"/>
  <c r="U13" i="55"/>
  <c r="J13" i="55"/>
  <c r="U15" i="55" l="1"/>
  <c r="J15" i="55"/>
  <c r="T14" i="52" l="1"/>
  <c r="G14" i="52"/>
  <c r="S14" i="52" l="1"/>
  <c r="R14" i="52"/>
  <c r="N14" i="52"/>
  <c r="L14" i="52"/>
  <c r="K14" i="52"/>
  <c r="J14" i="52"/>
  <c r="H14" i="52"/>
  <c r="E14" i="52"/>
  <c r="C14" i="52"/>
  <c r="I14" i="52" l="1"/>
</calcChain>
</file>

<file path=xl/sharedStrings.xml><?xml version="1.0" encoding="utf-8"?>
<sst xmlns="http://schemas.openxmlformats.org/spreadsheetml/2006/main" count="143" uniqueCount="71">
  <si>
    <t>Периодичность:</t>
  </si>
  <si>
    <t>Единица измерения:</t>
  </si>
  <si>
    <t>А</t>
  </si>
  <si>
    <t>Итого:</t>
  </si>
  <si>
    <t>Главный распорядитель бюджетных средств:</t>
  </si>
  <si>
    <t>квартальная</t>
  </si>
  <si>
    <t xml:space="preserve">ОТЧЕТ </t>
  </si>
  <si>
    <t>Наименование муниципального района (городской округ)</t>
  </si>
  <si>
    <t xml:space="preserve">с начала года </t>
  </si>
  <si>
    <t xml:space="preserve">за отчетный период </t>
  </si>
  <si>
    <t>Произведено расходов из бюджетов муниципальных образований, всего</t>
  </si>
  <si>
    <t xml:space="preserve">в том числе произведено расходов за отчетный период </t>
  </si>
  <si>
    <t>заработная плата</t>
  </si>
  <si>
    <t>начисление на оплату</t>
  </si>
  <si>
    <t>услуги связи</t>
  </si>
  <si>
    <t>транспортные услуги</t>
  </si>
  <si>
    <t>коммунальные услуги</t>
  </si>
  <si>
    <t>услуги по содержанию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</si>
  <si>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</si>
  <si>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</si>
  <si>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</si>
  <si>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</si>
  <si>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Приложение 2 
к приказу Комитета финансов
Ленинградской области
от 2015 года № </t>
  </si>
  <si>
    <t>(форма 972-1)</t>
  </si>
  <si>
    <t>о расходовании средств субвенций, предоставляемых из областного бюджета Ленинградской области бюджетам муниципальных образований на выполнение государственных полномочий в сфере профилактики безнадзорности и правонарушений несовершеннолетних</t>
  </si>
  <si>
    <t xml:space="preserve">                Структурное подразделение</t>
  </si>
  <si>
    <t>Численность работников органов, уполномоченных выполнять государственные полномочия</t>
  </si>
  <si>
    <t>Численность несовершеннолетнего населения муниципального образования</t>
  </si>
  <si>
    <t>Поступило средств из областного бюджета бюджетам муниципальных образований</t>
  </si>
  <si>
    <t>(форма 972-2)</t>
  </si>
  <si>
    <t xml:space="preserve"> о расходовании средств субвенций, предоставленных из областного бюджета бюджетам муниципальных образований на выполнение государственных полномочий в сфере административных правоотношений</t>
  </si>
  <si>
    <t xml:space="preserve">                Количество комиссий </t>
  </si>
  <si>
    <t>Приложение 2 
к приказу Комитета финансов
Ленинградской области
от 2015 года №</t>
  </si>
  <si>
    <t xml:space="preserve">Остаток на начало отчетного периода </t>
  </si>
  <si>
    <t>Остаток на конец отчетного периода</t>
  </si>
  <si>
    <t xml:space="preserve"> Количество составленных административных протоколов об административных правонарушениях</t>
  </si>
  <si>
    <t>Остаток на начало отчетного периода</t>
  </si>
  <si>
    <t>начисления</t>
  </si>
  <si>
    <t>рубли</t>
  </si>
  <si>
    <t>консолидированный бюджет Волховского муниципального района</t>
  </si>
  <si>
    <t>Волховский муниципальный район</t>
  </si>
  <si>
    <t>Новоладожское ГП</t>
  </si>
  <si>
    <t>Зверкова ВГ</t>
  </si>
  <si>
    <t>Певват ЕМ</t>
  </si>
  <si>
    <t>Аверина ТВ</t>
  </si>
  <si>
    <t>специалист</t>
  </si>
  <si>
    <t>Кострякова МА</t>
  </si>
  <si>
    <t>Бережковское СП</t>
  </si>
  <si>
    <t>Город Волхов</t>
  </si>
  <si>
    <t>Вындиноостровское СП</t>
  </si>
  <si>
    <t>Иссадское СП</t>
  </si>
  <si>
    <t>Кисельнинское СП</t>
  </si>
  <si>
    <t>Колчановское СП</t>
  </si>
  <si>
    <t>Пашское СП</t>
  </si>
  <si>
    <t>Потанинское СП</t>
  </si>
  <si>
    <t>Свирицкое СП</t>
  </si>
  <si>
    <t>Селивановское СП</t>
  </si>
  <si>
    <t>Староладожское СП</t>
  </si>
  <si>
    <t>Сясьстройское ГП</t>
  </si>
  <si>
    <t>Усадищенское СП</t>
  </si>
  <si>
    <t>Хваловское СП</t>
  </si>
  <si>
    <t>РУБЛЕЙ</t>
  </si>
  <si>
    <t xml:space="preserve">   на  "01"__апреля_  2016_ года</t>
  </si>
  <si>
    <t>Администрация муниципального образованрия Селивановское сельское поселение</t>
  </si>
  <si>
    <t>М.Н. Мухсидинова</t>
  </si>
  <si>
    <t>главный бухгалтер</t>
  </si>
  <si>
    <t>А.И. Цыпарков</t>
  </si>
  <si>
    <t>Мухсидинова М.Н.</t>
  </si>
  <si>
    <t>8(813-63)-57-434</t>
  </si>
  <si>
    <t xml:space="preserve">   на  "01"   января   2018 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</si>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</sst>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4" fillId="0" borderId="0"/>
    <xf numFmtId="0" fontId="6" fillId="0" borderId="0"/>
    <xf numFmtId="0" fontId="4" fillId="0" borderId="0"/>
    <xf numFmtId="164" fontId="7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Fill="1" applyAlignment="1">
      <alignment horizontal="right" vertical="top" wrapText="1"/>
    </xf>
    <xf numFmtId="0" fontId="1" fillId="0" borderId="0" xfId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1" fillId="0" borderId="0" xfId="1" applyAlignment="1">
      <alignment vertical="center"/>
    </xf>
    <xf numFmtId="0" fontId="1" fillId="0" borderId="0" xfId="1" applyAlignment="1">
      <alignment vertical="top" wrapText="1"/>
    </xf>
    <xf numFmtId="0" fontId="3" fillId="0" borderId="1" xfId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/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1" xfId="1" applyBorder="1"/>
    <xf numFmtId="0" fontId="1" fillId="0" borderId="1" xfId="1" applyBorder="1" applyAlignment="1">
      <alignment vertical="top" wrapText="1"/>
    </xf>
    <xf numFmtId="0" fontId="1" fillId="0" borderId="2" xfId="1" applyBorder="1"/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6" applyFont="1" applyBorder="1" applyAlignment="1">
      <alignment horizontal="center" wrapText="1"/>
    </xf>
    <xf numFmtId="164" fontId="2" fillId="2" borderId="1" xfId="6" applyFont="1" applyFill="1" applyBorder="1" applyAlignment="1">
      <alignment horizontal="center" wrapText="1"/>
    </xf>
    <xf numFmtId="164" fontId="2" fillId="0" borderId="1" xfId="6" applyFont="1" applyBorder="1" applyAlignment="1">
      <alignment horizontal="right" vertical="top" wrapText="1"/>
    </xf>
    <xf numFmtId="0" fontId="9" fillId="0" borderId="7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9" fillId="0" borderId="0" xfId="0" applyFont="1" applyFill="1"/>
    <xf numFmtId="0" fontId="9" fillId="0" borderId="2" xfId="0" applyFont="1" applyFill="1" applyBorder="1" applyAlignment="1">
      <alignment wrapText="1"/>
    </xf>
    <xf numFmtId="164" fontId="2" fillId="0" borderId="1" xfId="6" applyFont="1" applyBorder="1" applyAlignment="1"/>
    <xf numFmtId="164" fontId="1" fillId="0" borderId="1" xfId="6" applyFont="1" applyBorder="1" applyAlignment="1"/>
    <xf numFmtId="0" fontId="3" fillId="0" borderId="1" xfId="1" applyFont="1" applyBorder="1" applyAlignment="1">
      <alignment horizontal="center" vertical="center" wrapText="1"/>
    </xf>
    <xf numFmtId="164" fontId="3" fillId="0" borderId="1" xfId="6" applyFont="1" applyBorder="1" applyAlignment="1">
      <alignment horizontal="right" vertical="center" wrapText="1"/>
    </xf>
    <xf numFmtId="164" fontId="3" fillId="0" borderId="1" xfId="6" applyFont="1" applyBorder="1"/>
    <xf numFmtId="164" fontId="10" fillId="0" borderId="1" xfId="6" applyFont="1" applyBorder="1"/>
    <xf numFmtId="164" fontId="11" fillId="0" borderId="0" xfId="1" applyNumberFormat="1" applyFont="1"/>
    <xf numFmtId="164" fontId="3" fillId="2" borderId="1" xfId="6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wrapText="1"/>
    </xf>
    <xf numFmtId="164" fontId="2" fillId="3" borderId="1" xfId="6" applyFont="1" applyFill="1" applyBorder="1" applyAlignment="1">
      <alignment horizontal="center" wrapText="1"/>
    </xf>
    <xf numFmtId="164" fontId="2" fillId="3" borderId="1" xfId="6" applyFont="1" applyFill="1" applyBorder="1" applyAlignment="1">
      <alignment horizontal="right" vertical="top" wrapText="1"/>
    </xf>
    <xf numFmtId="0" fontId="10" fillId="0" borderId="2" xfId="1" applyFont="1" applyBorder="1"/>
    <xf numFmtId="165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6" applyFont="1" applyFill="1" applyBorder="1" applyAlignment="1">
      <alignment horizontal="right" vertical="top" wrapText="1"/>
    </xf>
    <xf numFmtId="164" fontId="1" fillId="0" borderId="0" xfId="1" applyNumberFormat="1"/>
    <xf numFmtId="0" fontId="1" fillId="0" borderId="1" xfId="1" applyFill="1" applyBorder="1" applyAlignment="1">
      <alignment vertical="top" wrapText="1"/>
    </xf>
    <xf numFmtId="0" fontId="1" fillId="0" borderId="0" xfId="1" applyFill="1" applyAlignment="1">
      <alignment vertical="top" wrapText="1"/>
    </xf>
    <xf numFmtId="164" fontId="2" fillId="0" borderId="1" xfId="6" applyFont="1" applyFill="1" applyBorder="1"/>
    <xf numFmtId="164" fontId="2" fillId="0" borderId="1" xfId="6" applyFont="1" applyFill="1" applyBorder="1" applyAlignment="1">
      <alignment horizontal="right" wrapText="1"/>
    </xf>
    <xf numFmtId="0" fontId="2" fillId="0" borderId="0" xfId="1" applyFont="1" applyFill="1"/>
    <xf numFmtId="165" fontId="3" fillId="0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top" wrapText="1"/>
    </xf>
    <xf numFmtId="0" fontId="1" fillId="0" borderId="0" xfId="1" applyFill="1"/>
    <xf numFmtId="0" fontId="9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1" fillId="4" borderId="1" xfId="1" applyFill="1" applyBorder="1" applyAlignment="1">
      <alignment vertical="top" wrapText="1"/>
    </xf>
    <xf numFmtId="0" fontId="9" fillId="4" borderId="2" xfId="0" applyFont="1" applyFill="1" applyBorder="1" applyAlignment="1">
      <alignment wrapText="1"/>
    </xf>
    <xf numFmtId="0" fontId="1" fillId="4" borderId="0" xfId="1" applyFill="1" applyAlignment="1">
      <alignment vertical="top" wrapText="1"/>
    </xf>
    <xf numFmtId="0" fontId="2" fillId="4" borderId="1" xfId="1" applyFont="1" applyFill="1" applyBorder="1" applyAlignment="1">
      <alignment horizontal="center" vertical="center" wrapText="1"/>
    </xf>
    <xf numFmtId="164" fontId="2" fillId="4" borderId="1" xfId="6" applyFont="1" applyFill="1" applyBorder="1" applyAlignment="1">
      <alignment horizontal="center" vertical="center"/>
    </xf>
    <xf numFmtId="164" fontId="2" fillId="4" borderId="1" xfId="6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4" borderId="1" xfId="6" applyFont="1" applyFill="1" applyBorder="1" applyAlignment="1">
      <alignment horizontal="center" vertical="center" wrapText="1"/>
    </xf>
    <xf numFmtId="164" fontId="3" fillId="0" borderId="1" xfId="6" applyFont="1" applyBorder="1" applyAlignment="1">
      <alignment horizontal="center" vertical="center" wrapText="1"/>
    </xf>
    <xf numFmtId="164" fontId="3" fillId="2" borderId="1" xfId="6" applyFont="1" applyFill="1" applyBorder="1" applyAlignment="1">
      <alignment horizontal="center" vertical="center" wrapText="1"/>
    </xf>
    <xf numFmtId="164" fontId="3" fillId="0" borderId="1" xfId="6" applyFont="1" applyBorder="1" applyAlignment="1">
      <alignment horizontal="center" vertical="center"/>
    </xf>
    <xf numFmtId="164" fontId="10" fillId="0" borderId="1" xfId="6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0" fontId="2" fillId="0" borderId="0" xfId="1" applyFont="1" applyAlignment="1">
      <alignment horizontal="right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top" wrapText="1"/>
    </xf>
    <xf numFmtId="0" fontId="0" fillId="0" borderId="6" xfId="0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16</xdr:row>
      <xdr:rowOff>60960</xdr:rowOff>
    </xdr:from>
    <xdr:to>
      <xdr:col>21</xdr:col>
      <xdr:colOff>30480</xdr:colOff>
      <xdr:row>26</xdr:row>
      <xdr:rowOff>76200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30480" y="5836920"/>
          <a:ext cx="17091660" cy="1691640"/>
          <a:chOff x="209550" y="2027850"/>
          <a:chExt cx="8106913" cy="1512639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09550" y="2109614"/>
            <a:ext cx="1360092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255480" y="2327652"/>
            <a:ext cx="685793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V="1">
            <a:off x="1152036" y="2279957"/>
            <a:ext cx="96547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12218" y="2872747"/>
            <a:ext cx="2919408" cy="218038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17510" y="2314025"/>
            <a:ext cx="1448210" cy="14990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2266928" y="2293584"/>
            <a:ext cx="132177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3596370" y="2027850"/>
            <a:ext cx="2509465" cy="36112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5826154" y="2273143"/>
            <a:ext cx="1084242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6063691" y="2293584"/>
            <a:ext cx="70494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>
            <a:off x="6994684" y="2273143"/>
            <a:ext cx="1248986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6883578" y="2320839"/>
            <a:ext cx="1432885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1213336" y="2613827"/>
            <a:ext cx="348643" cy="15671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864557" y="2600200"/>
            <a:ext cx="1402235" cy="19759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4711262" y="2784170"/>
            <a:ext cx="101528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807043" y="2784170"/>
            <a:ext cx="816055" cy="12264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5814660" y="2784170"/>
            <a:ext cx="147886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5875960" y="2797797"/>
            <a:ext cx="1440548" cy="17034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240200" y="3274755"/>
            <a:ext cx="881186" cy="11583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4182550" y="3376960"/>
            <a:ext cx="666637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1665423" y="3376960"/>
            <a:ext cx="831380" cy="12946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5282117" y="3376960"/>
            <a:ext cx="1432885" cy="16352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7262871" y="3376960"/>
            <a:ext cx="670468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V="1">
            <a:off x="914499" y="3322451"/>
            <a:ext cx="7344495" cy="1362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16</xdr:row>
      <xdr:rowOff>60960</xdr:rowOff>
    </xdr:from>
    <xdr:to>
      <xdr:col>21</xdr:col>
      <xdr:colOff>0</xdr:colOff>
      <xdr:row>26</xdr:row>
      <xdr:rowOff>76200</xdr:rowOff>
    </xdr:to>
    <xdr:grpSp>
      <xdr:nvGrpSpPr>
        <xdr:cNvPr id="26" name="Группа 19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>
          <a:grpSpLocks/>
        </xdr:cNvGrpSpPr>
      </xdr:nvGrpSpPr>
      <xdr:grpSpPr bwMode="auto">
        <a:xfrm>
          <a:off x="0" y="5836920"/>
          <a:ext cx="17091660" cy="1691640"/>
          <a:chOff x="209550" y="2027850"/>
          <a:chExt cx="8106913" cy="1512639"/>
        </a:xfrm>
      </xdr:grpSpPr>
      <xdr:sp macro="" textlink="">
        <xdr:nvSpPr>
          <xdr:cNvPr id="27" name="267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209550" y="2109614"/>
            <a:ext cx="1360092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8" name="273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1255480" y="2327652"/>
            <a:ext cx="685793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29" name="275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CxnSpPr/>
        </xdr:nvCxnSpPr>
        <xdr:spPr>
          <a:xfrm flipV="1">
            <a:off x="1152036" y="2279957"/>
            <a:ext cx="96547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274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512218" y="2872747"/>
            <a:ext cx="2919408" cy="218038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"_04__"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__апреля__ 2016__года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1" name="277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2117510" y="2314025"/>
            <a:ext cx="1448210" cy="14990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 подписи)</a:t>
            </a:r>
          </a:p>
        </xdr:txBody>
      </xdr:sp>
      <xdr:cxnSp macro="">
        <xdr:nvCxnSpPr>
          <xdr:cNvPr id="32" name="278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CxnSpPr/>
        </xdr:nvCxnSpPr>
        <xdr:spPr>
          <a:xfrm>
            <a:off x="2266928" y="2293584"/>
            <a:ext cx="132177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267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3596370" y="2027850"/>
            <a:ext cx="2509465" cy="36112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34" name="275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 flipV="1">
            <a:off x="5826154" y="2273143"/>
            <a:ext cx="1084242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273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6063691" y="2293584"/>
            <a:ext cx="70494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36" name="278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CxnSpPr/>
        </xdr:nvCxnSpPr>
        <xdr:spPr>
          <a:xfrm>
            <a:off x="6994684" y="2273143"/>
            <a:ext cx="1248986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277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6883578" y="2320839"/>
            <a:ext cx="1432885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8" name="26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1213336" y="2613827"/>
            <a:ext cx="348643" cy="15671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39" name="267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3864557" y="2600200"/>
            <a:ext cx="1402235" cy="19759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40" name="275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CxnSpPr/>
        </xdr:nvCxnSpPr>
        <xdr:spPr>
          <a:xfrm>
            <a:off x="4711262" y="2784170"/>
            <a:ext cx="101528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273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4807043" y="2784170"/>
            <a:ext cx="816055" cy="12264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42" name="278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CxnSpPr/>
        </xdr:nvCxnSpPr>
        <xdr:spPr>
          <a:xfrm>
            <a:off x="5814660" y="2784170"/>
            <a:ext cx="147886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277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5875960" y="2797797"/>
            <a:ext cx="1440548" cy="17034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4" name="267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240200" y="3274755"/>
            <a:ext cx="881186" cy="11583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5" name="273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4182550" y="3376960"/>
            <a:ext cx="666637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6" name="273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1665423" y="3376960"/>
            <a:ext cx="831380" cy="12946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</a:t>
            </a:r>
          </a:p>
        </xdr:txBody>
      </xdr:sp>
      <xdr:sp macro="" textlink="">
        <xdr:nvSpPr>
          <xdr:cNvPr id="47" name="277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5282117" y="3376960"/>
            <a:ext cx="1432885" cy="16352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</a:t>
            </a:r>
          </a:p>
        </xdr:txBody>
      </xdr:sp>
      <xdr:sp macro="" textlink="">
        <xdr:nvSpPr>
          <xdr:cNvPr id="48" name="273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7262871" y="3376960"/>
            <a:ext cx="670468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</a:t>
            </a:r>
          </a:p>
        </xdr:txBody>
      </xdr:sp>
      <xdr:cxnSp macro="">
        <xdr:nvCxnSpPr>
          <xdr:cNvPr id="49" name="275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CxnSpPr/>
        </xdr:nvCxnSpPr>
        <xdr:spPr>
          <a:xfrm flipV="1">
            <a:off x="914499" y="3322451"/>
            <a:ext cx="7344495" cy="1362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30480</xdr:colOff>
      <xdr:row>16</xdr:row>
      <xdr:rowOff>60960</xdr:rowOff>
    </xdr:from>
    <xdr:to>
      <xdr:col>21</xdr:col>
      <xdr:colOff>30480</xdr:colOff>
      <xdr:row>26</xdr:row>
      <xdr:rowOff>76200</xdr:rowOff>
    </xdr:to>
    <xdr:grpSp>
      <xdr:nvGrpSpPr>
        <xdr:cNvPr id="50" name="Группа 19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>
          <a:grpSpLocks/>
        </xdr:cNvGrpSpPr>
      </xdr:nvGrpSpPr>
      <xdr:grpSpPr bwMode="auto">
        <a:xfrm>
          <a:off x="30480" y="5836920"/>
          <a:ext cx="17091660" cy="1691640"/>
          <a:chOff x="209550" y="2027850"/>
          <a:chExt cx="8106913" cy="1512639"/>
        </a:xfrm>
      </xdr:grpSpPr>
      <xdr:sp macro="" textlink="">
        <xdr:nvSpPr>
          <xdr:cNvPr id="51" name="267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>
            <a:off x="209550" y="2109614"/>
            <a:ext cx="1360092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2" name="273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1255480" y="2327652"/>
            <a:ext cx="685793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53" name="275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CxnSpPr/>
        </xdr:nvCxnSpPr>
        <xdr:spPr>
          <a:xfrm flipV="1">
            <a:off x="1152036" y="2279957"/>
            <a:ext cx="96547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274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512218" y="2872747"/>
            <a:ext cx="2919408" cy="218038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5" name="277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2117510" y="2314025"/>
            <a:ext cx="1448210" cy="14990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</a:t>
            </a:r>
          </a:p>
        </xdr:txBody>
      </xdr:sp>
      <xdr:cxnSp macro="">
        <xdr:nvCxnSpPr>
          <xdr:cNvPr id="56" name="278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CxnSpPr/>
        </xdr:nvCxnSpPr>
        <xdr:spPr>
          <a:xfrm>
            <a:off x="2266928" y="2293584"/>
            <a:ext cx="132177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267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3596370" y="2027850"/>
            <a:ext cx="2509465" cy="36112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58" name="275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CxnSpPr/>
        </xdr:nvCxnSpPr>
        <xdr:spPr>
          <a:xfrm flipV="1">
            <a:off x="5826154" y="2273143"/>
            <a:ext cx="1084242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273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6063691" y="2293584"/>
            <a:ext cx="70494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60" name="278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CxnSpPr/>
        </xdr:nvCxnSpPr>
        <xdr:spPr>
          <a:xfrm>
            <a:off x="6994684" y="2273143"/>
            <a:ext cx="1248986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277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/>
        </xdr:nvSpPr>
        <xdr:spPr>
          <a:xfrm>
            <a:off x="6883578" y="2320839"/>
            <a:ext cx="1432885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2" name="267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1213336" y="2613827"/>
            <a:ext cx="348643" cy="15671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63" name="267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3864557" y="2600200"/>
            <a:ext cx="1402235" cy="19759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64" name="275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CxnSpPr/>
        </xdr:nvCxnSpPr>
        <xdr:spPr>
          <a:xfrm>
            <a:off x="4711262" y="2784170"/>
            <a:ext cx="101528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273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4807043" y="2784170"/>
            <a:ext cx="816055" cy="12264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6" name="278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CxnSpPr/>
        </xdr:nvCxnSpPr>
        <xdr:spPr>
          <a:xfrm>
            <a:off x="5814660" y="2784170"/>
            <a:ext cx="147886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277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/>
        </xdr:nvSpPr>
        <xdr:spPr>
          <a:xfrm>
            <a:off x="5875960" y="2797797"/>
            <a:ext cx="1440548" cy="17034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8" name="2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240200" y="3274755"/>
            <a:ext cx="881186" cy="11583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9" name="273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/>
        </xdr:nvSpPr>
        <xdr:spPr>
          <a:xfrm>
            <a:off x="4182550" y="3376960"/>
            <a:ext cx="666637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70" name="273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1665423" y="3376960"/>
            <a:ext cx="831380" cy="12946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71" name="277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/>
        </xdr:nvSpPr>
        <xdr:spPr>
          <a:xfrm>
            <a:off x="5282117" y="3376960"/>
            <a:ext cx="1432885" cy="16352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2" name="273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/>
        </xdr:nvSpPr>
        <xdr:spPr>
          <a:xfrm>
            <a:off x="7262871" y="3376960"/>
            <a:ext cx="670468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73" name="275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CxnSpPr/>
        </xdr:nvCxnSpPr>
        <xdr:spPr>
          <a:xfrm flipV="1">
            <a:off x="914499" y="3322451"/>
            <a:ext cx="7344495" cy="1362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60960</xdr:rowOff>
    </xdr:from>
    <xdr:to>
      <xdr:col>19</xdr:col>
      <xdr:colOff>1005840</xdr:colOff>
      <xdr:row>25</xdr:row>
      <xdr:rowOff>76200</xdr:rowOff>
    </xdr:to>
    <xdr:grpSp>
      <xdr:nvGrpSpPr>
        <xdr:cNvPr id="50" name="Группа 19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>
          <a:grpSpLocks/>
        </xdr:cNvGrpSpPr>
      </xdr:nvGrpSpPr>
      <xdr:grpSpPr bwMode="auto">
        <a:xfrm>
          <a:off x="0" y="5966460"/>
          <a:ext cx="17388840" cy="1872615"/>
          <a:chOff x="209550" y="2027850"/>
          <a:chExt cx="8106913" cy="1512639"/>
        </a:xfrm>
      </xdr:grpSpPr>
      <xdr:sp macro="" textlink="">
        <xdr:nvSpPr>
          <xdr:cNvPr id="51" name="267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209550" y="2109614"/>
            <a:ext cx="1359544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Глава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администрации  МО Селивановское  СП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2" name="273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1254385" y="2327652"/>
            <a:ext cx="688164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3" name="275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CxnSpPr/>
        </xdr:nvCxnSpPr>
        <xdr:spPr>
          <a:xfrm flipV="1">
            <a:off x="1149482" y="2279957"/>
            <a:ext cx="96930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274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511671" y="2872747"/>
            <a:ext cx="2920503" cy="218038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01 </a:t>
            </a:r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января  2018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5" name="277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2118787" y="2314025"/>
            <a:ext cx="1447663" cy="14990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56" name="278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CxnSpPr/>
        </xdr:nvCxnSpPr>
        <xdr:spPr>
          <a:xfrm>
            <a:off x="2265651" y="2293584"/>
            <a:ext cx="132177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267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/>
        </xdr:nvSpPr>
        <xdr:spPr>
          <a:xfrm>
            <a:off x="3595823" y="2027850"/>
            <a:ext cx="2509283" cy="36112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58" name="275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CxnSpPr/>
        </xdr:nvCxnSpPr>
        <xdr:spPr>
          <a:xfrm flipV="1">
            <a:off x="5828161" y="2273143"/>
            <a:ext cx="1082600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273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6063144" y="2293584"/>
            <a:ext cx="70494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0" name="278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CxnSpPr/>
        </xdr:nvCxnSpPr>
        <xdr:spPr>
          <a:xfrm>
            <a:off x="6994684" y="2273143"/>
            <a:ext cx="1250445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277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/>
        </xdr:nvSpPr>
        <xdr:spPr>
          <a:xfrm>
            <a:off x="6885584" y="2320839"/>
            <a:ext cx="143087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2" name="267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1216620" y="2613827"/>
            <a:ext cx="348278" cy="15671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63" name="267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/>
        </xdr:nvSpPr>
        <xdr:spPr>
          <a:xfrm>
            <a:off x="3864375" y="2600200"/>
            <a:ext cx="1401506" cy="19759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64" name="275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CxnSpPr/>
        </xdr:nvCxnSpPr>
        <xdr:spPr>
          <a:xfrm>
            <a:off x="4711992" y="2784170"/>
            <a:ext cx="101546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273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/>
        </xdr:nvSpPr>
        <xdr:spPr>
          <a:xfrm>
            <a:off x="4808503" y="2784170"/>
            <a:ext cx="814048" cy="12264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6" name="278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CxnSpPr/>
        </xdr:nvCxnSpPr>
        <xdr:spPr>
          <a:xfrm>
            <a:off x="5811377" y="2784170"/>
            <a:ext cx="148123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277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/>
        </xdr:nvSpPr>
        <xdr:spPr>
          <a:xfrm>
            <a:off x="5878515" y="2797797"/>
            <a:ext cx="1439271" cy="17034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8" name="2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/>
        </xdr:nvSpPr>
        <xdr:spPr>
          <a:xfrm>
            <a:off x="243119" y="3274755"/>
            <a:ext cx="876990" cy="11583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69" name="273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/>
        </xdr:nvSpPr>
        <xdr:spPr>
          <a:xfrm>
            <a:off x="4183280" y="3376960"/>
            <a:ext cx="662988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70" name="273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SpPr/>
        </xdr:nvSpPr>
        <xdr:spPr>
          <a:xfrm>
            <a:off x="1665605" y="3376960"/>
            <a:ext cx="830833" cy="12946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71" name="277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SpPr/>
        </xdr:nvSpPr>
        <xdr:spPr>
          <a:xfrm>
            <a:off x="5282665" y="3376960"/>
            <a:ext cx="1430879" cy="16352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72" name="273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/>
        </xdr:nvSpPr>
        <xdr:spPr>
          <a:xfrm>
            <a:off x="7263236" y="3376960"/>
            <a:ext cx="671380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73" name="275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CxnSpPr/>
        </xdr:nvCxnSpPr>
        <xdr:spPr>
          <a:xfrm flipV="1">
            <a:off x="914499" y="3322451"/>
            <a:ext cx="7343218" cy="1362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60960</xdr:rowOff>
    </xdr:from>
    <xdr:to>
      <xdr:col>20</xdr:col>
      <xdr:colOff>0</xdr:colOff>
      <xdr:row>40</xdr:row>
      <xdr:rowOff>76200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0" y="6202680"/>
          <a:ext cx="17312640" cy="1706880"/>
          <a:chOff x="209550" y="2027850"/>
          <a:chExt cx="8106913" cy="1512639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9550" y="2109614"/>
            <a:ext cx="1359544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254385" y="2327652"/>
            <a:ext cx="688164" cy="18397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 flipV="1">
            <a:off x="1149482" y="2279957"/>
            <a:ext cx="96930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511671" y="2872747"/>
            <a:ext cx="2920503" cy="218038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"_04_"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_апреля__ 2016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2118787" y="2314025"/>
            <a:ext cx="1447663" cy="14990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/>
        </xdr:nvCxnSpPr>
        <xdr:spPr>
          <a:xfrm>
            <a:off x="2265651" y="2293584"/>
            <a:ext cx="132177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3595823" y="2027850"/>
            <a:ext cx="2509283" cy="36112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V="1">
            <a:off x="5828161" y="2273143"/>
            <a:ext cx="1082600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>
            <a:off x="6063144" y="2293584"/>
            <a:ext cx="70494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CxnSpPr/>
        </xdr:nvCxnSpPr>
        <xdr:spPr>
          <a:xfrm>
            <a:off x="6994684" y="2273143"/>
            <a:ext cx="1250445" cy="681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6885584" y="2320839"/>
            <a:ext cx="1430879" cy="14990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>
            <a:off x="1216620" y="2613827"/>
            <a:ext cx="348278" cy="15671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>
            <a:off x="3864375" y="2600200"/>
            <a:ext cx="1401506" cy="19759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4711992" y="2784170"/>
            <a:ext cx="101546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>
          <a:xfrm>
            <a:off x="4808503" y="2784170"/>
            <a:ext cx="814048" cy="12264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5811377" y="2784170"/>
            <a:ext cx="148123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/>
        </xdr:nvSpPr>
        <xdr:spPr>
          <a:xfrm>
            <a:off x="5878515" y="2797797"/>
            <a:ext cx="1439271" cy="17034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>
          <a:xfrm>
            <a:off x="243119" y="3274755"/>
            <a:ext cx="876990" cy="11583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/>
        </xdr:nvSpPr>
        <xdr:spPr>
          <a:xfrm>
            <a:off x="4183280" y="3376960"/>
            <a:ext cx="662988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/>
        </xdr:nvSpPr>
        <xdr:spPr>
          <a:xfrm>
            <a:off x="1665605" y="3376960"/>
            <a:ext cx="830833" cy="12946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/>
        </xdr:nvSpPr>
        <xdr:spPr>
          <a:xfrm>
            <a:off x="5282665" y="3376960"/>
            <a:ext cx="1430879" cy="16352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/>
        </xdr:nvSpPr>
        <xdr:spPr>
          <a:xfrm>
            <a:off x="7263236" y="3376960"/>
            <a:ext cx="671380" cy="1430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>
          <a:xfrm flipV="1">
            <a:off x="914499" y="3322451"/>
            <a:ext cx="7343218" cy="1362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0"/>
  <sheetViews>
    <sheetView topLeftCell="B10" workbookViewId="0">
      <selection activeCell="C27" sqref="C27"/>
    </sheetView>
  </sheetViews>
  <sheetFormatPr defaultColWidth="9.140625" defaultRowHeight="12.75" x14ac:dyDescent="0.2"/>
  <cols>
    <col min="1" max="1" width="9.140625" style="2" hidden="1" customWidth="1"/>
    <col min="2" max="2" width="20.28515625" style="2" customWidth="1"/>
    <col min="3" max="3" width="19.42578125" style="2" customWidth="1"/>
    <col min="4" max="5" width="15.140625" style="2" customWidth="1"/>
    <col min="6" max="6" width="11.28515625" style="2" customWidth="1"/>
    <col min="7" max="7" width="13.7109375" style="2" customWidth="1"/>
    <col min="8" max="8" width="12.7109375" style="2" customWidth="1"/>
    <col min="9" max="10" width="12.5703125" style="2" customWidth="1"/>
    <col min="11" max="11" width="12.28515625" style="2" customWidth="1"/>
    <col min="12" max="12" width="11.140625" style="2" customWidth="1"/>
    <col min="13" max="13" width="10.42578125" style="2" customWidth="1"/>
    <col min="14" max="18" width="9.140625" style="2"/>
    <col min="19" max="19" width="11.28515625" style="2" customWidth="1"/>
    <col min="20" max="20" width="12.7109375" style="2" customWidth="1"/>
    <col min="21" max="21" width="13.140625" style="2" customWidth="1"/>
    <col min="22" max="16384" width="9.140625" style="2"/>
  </cols>
  <sheetData>
    <row r="1" spans="1:22" ht="62.25" customHeight="1" x14ac:dyDescent="0.2">
      <c r="B1" s="15"/>
      <c r="C1" s="15"/>
      <c r="D1" s="15"/>
      <c r="E1" s="15"/>
      <c r="F1" s="15"/>
      <c r="G1" s="15"/>
      <c r="H1" s="13"/>
      <c r="I1" s="13"/>
      <c r="J1" s="13"/>
      <c r="T1" s="89" t="s">
        <v>22</v>
      </c>
      <c r="U1" s="89"/>
      <c r="V1" s="11"/>
    </row>
    <row r="2" spans="1:22" x14ac:dyDescent="0.2">
      <c r="B2" s="15"/>
      <c r="C2" s="15"/>
      <c r="D2" s="15"/>
      <c r="E2" s="15"/>
      <c r="F2" s="15"/>
      <c r="G2" s="15"/>
      <c r="H2" s="13"/>
      <c r="I2" s="13"/>
      <c r="J2" s="13"/>
      <c r="K2" s="1"/>
      <c r="U2" s="3" t="s">
        <v>23</v>
      </c>
    </row>
    <row r="3" spans="1:22" ht="15.75" customHeight="1" thickBot="1" x14ac:dyDescent="0.25">
      <c r="B3" s="90" t="s">
        <v>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2" ht="16.5" customHeight="1" x14ac:dyDescent="0.2">
      <c r="B4" s="91" t="s">
        <v>24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2" ht="16.5" customHeight="1" x14ac:dyDescent="0.2">
      <c r="B5" s="92" t="s">
        <v>62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2" ht="38.25" x14ac:dyDescent="0.25">
      <c r="B6" s="19" t="s">
        <v>4</v>
      </c>
      <c r="C6" s="93" t="s">
        <v>39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22" x14ac:dyDescent="0.2">
      <c r="B7" s="4" t="s">
        <v>0</v>
      </c>
      <c r="C7" s="88" t="s">
        <v>5</v>
      </c>
      <c r="D7" s="88"/>
      <c r="E7" s="88"/>
      <c r="F7" s="88"/>
      <c r="G7" s="88"/>
      <c r="H7" s="88"/>
      <c r="I7" s="88"/>
      <c r="J7" s="88"/>
      <c r="K7" s="88"/>
      <c r="L7" s="88"/>
      <c r="M7" s="24"/>
      <c r="N7" s="24"/>
      <c r="O7" s="24"/>
      <c r="P7" s="24"/>
      <c r="Q7" s="24"/>
      <c r="R7" s="24"/>
      <c r="S7" s="24"/>
      <c r="T7" s="24"/>
      <c r="U7" s="24"/>
    </row>
    <row r="8" spans="1:22" x14ac:dyDescent="0.2">
      <c r="B8" s="4" t="s">
        <v>1</v>
      </c>
      <c r="C8" s="88" t="s">
        <v>61</v>
      </c>
      <c r="D8" s="88"/>
      <c r="E8" s="88"/>
      <c r="F8" s="88"/>
      <c r="G8" s="88"/>
      <c r="H8" s="88"/>
      <c r="I8" s="88"/>
      <c r="J8" s="88"/>
      <c r="K8" s="88"/>
      <c r="L8" s="88"/>
      <c r="M8" s="24"/>
      <c r="N8" s="24"/>
      <c r="O8" s="24"/>
      <c r="P8" s="24"/>
      <c r="Q8" s="24"/>
      <c r="R8" s="24"/>
      <c r="S8" s="24"/>
      <c r="T8" s="24"/>
      <c r="U8" s="24"/>
    </row>
    <row r="9" spans="1:22" ht="39.6" customHeight="1" x14ac:dyDescent="0.2">
      <c r="B9" s="5"/>
      <c r="C9" s="6"/>
      <c r="D9" s="6"/>
      <c r="E9" s="6"/>
      <c r="F9" s="6"/>
      <c r="G9" s="6"/>
      <c r="H9" s="6"/>
      <c r="I9" s="6"/>
      <c r="J9" s="6"/>
      <c r="K9" s="15"/>
      <c r="L9" s="15"/>
    </row>
    <row r="10" spans="1:22" s="7" customFormat="1" ht="95.45" customHeight="1" x14ac:dyDescent="0.25">
      <c r="A10" s="21"/>
      <c r="B10" s="96" t="s">
        <v>7</v>
      </c>
      <c r="C10" s="96" t="s">
        <v>25</v>
      </c>
      <c r="D10" s="96" t="s">
        <v>26</v>
      </c>
      <c r="E10" s="96" t="s">
        <v>27</v>
      </c>
      <c r="F10" s="96" t="s">
        <v>33</v>
      </c>
      <c r="G10" s="95" t="s">
        <v>28</v>
      </c>
      <c r="H10" s="95"/>
      <c r="I10" s="95" t="s">
        <v>10</v>
      </c>
      <c r="J10" s="95"/>
      <c r="K10" s="95" t="s">
        <v>11</v>
      </c>
      <c r="L10" s="95"/>
      <c r="M10" s="95"/>
      <c r="N10" s="95"/>
      <c r="O10" s="95"/>
      <c r="P10" s="95"/>
      <c r="Q10" s="95"/>
      <c r="R10" s="95"/>
      <c r="S10" s="95"/>
      <c r="T10" s="95"/>
      <c r="U10" s="95" t="s">
        <v>34</v>
      </c>
    </row>
    <row r="11" spans="1:22" ht="50.25" customHeight="1" x14ac:dyDescent="0.2">
      <c r="A11" s="22"/>
      <c r="B11" s="97"/>
      <c r="C11" s="97"/>
      <c r="D11" s="97"/>
      <c r="E11" s="97"/>
      <c r="F11" s="97"/>
      <c r="G11" s="59" t="s">
        <v>8</v>
      </c>
      <c r="H11" s="59" t="s">
        <v>9</v>
      </c>
      <c r="I11" s="59" t="s">
        <v>8</v>
      </c>
      <c r="J11" s="59" t="s">
        <v>9</v>
      </c>
      <c r="K11" s="59" t="s">
        <v>12</v>
      </c>
      <c r="L11" s="59" t="s">
        <v>13</v>
      </c>
      <c r="M11" s="20" t="s">
        <v>14</v>
      </c>
      <c r="N11" s="20" t="s">
        <v>15</v>
      </c>
      <c r="O11" s="20" t="s">
        <v>16</v>
      </c>
      <c r="P11" s="20" t="s">
        <v>17</v>
      </c>
      <c r="Q11" s="20" t="s">
        <v>18</v>
      </c>
      <c r="R11" s="20" t="s">
        <v>19</v>
      </c>
      <c r="S11" s="20" t="s">
        <v>20</v>
      </c>
      <c r="T11" s="20" t="s">
        <v>21</v>
      </c>
      <c r="U11" s="95"/>
    </row>
    <row r="12" spans="1:22" s="8" customFormat="1" ht="13.5" customHeight="1" x14ac:dyDescent="0.25">
      <c r="A12" s="23"/>
      <c r="B12" s="18" t="s">
        <v>2</v>
      </c>
      <c r="C12" s="18">
        <v>1</v>
      </c>
      <c r="D12" s="18">
        <v>2</v>
      </c>
      <c r="E12" s="18">
        <v>3</v>
      </c>
      <c r="F12" s="18">
        <v>4</v>
      </c>
      <c r="G12" s="18">
        <v>5</v>
      </c>
      <c r="H12" s="59">
        <v>6</v>
      </c>
      <c r="I12" s="59">
        <v>7</v>
      </c>
      <c r="J12" s="18">
        <v>8</v>
      </c>
      <c r="K12" s="59">
        <v>9</v>
      </c>
      <c r="L12" s="18">
        <v>10</v>
      </c>
      <c r="M12" s="59">
        <v>11</v>
      </c>
      <c r="N12" s="18">
        <v>12</v>
      </c>
      <c r="O12" s="59">
        <v>13</v>
      </c>
      <c r="P12" s="18">
        <v>14</v>
      </c>
      <c r="Q12" s="59">
        <v>15</v>
      </c>
      <c r="R12" s="18">
        <v>16</v>
      </c>
      <c r="S12" s="59">
        <v>17</v>
      </c>
      <c r="T12" s="18">
        <v>18</v>
      </c>
      <c r="U12" s="59">
        <v>19</v>
      </c>
    </row>
    <row r="13" spans="1:22" s="30" customFormat="1" ht="45" x14ac:dyDescent="0.25">
      <c r="A13" s="26"/>
      <c r="B13" s="27" t="s">
        <v>40</v>
      </c>
      <c r="C13" s="58" t="s">
        <v>40</v>
      </c>
      <c r="D13" s="61">
        <v>4</v>
      </c>
      <c r="E13" s="61">
        <v>15610</v>
      </c>
      <c r="F13" s="16">
        <v>30610</v>
      </c>
      <c r="G13" s="16">
        <v>662037</v>
      </c>
      <c r="H13" s="16">
        <v>662037</v>
      </c>
      <c r="I13" s="59">
        <v>545820.43999999994</v>
      </c>
      <c r="J13" s="28">
        <f>K13+L13+M13+N13+O13+P13+Q13+R13+S13+T13</f>
        <v>545820.43999999994</v>
      </c>
      <c r="K13" s="29">
        <v>399487.13</v>
      </c>
      <c r="L13" s="29">
        <v>146333.31</v>
      </c>
      <c r="M13" s="29"/>
      <c r="N13" s="29"/>
      <c r="O13" s="29"/>
      <c r="P13" s="29"/>
      <c r="Q13" s="29"/>
      <c r="R13" s="29"/>
      <c r="S13" s="29"/>
      <c r="T13" s="29"/>
      <c r="U13" s="29">
        <f>F13+G13-I13</f>
        <v>146826.56000000006</v>
      </c>
    </row>
    <row r="14" spans="1:22" s="30" customFormat="1" ht="15" x14ac:dyDescent="0.25">
      <c r="A14" s="26"/>
      <c r="B14" s="31"/>
      <c r="C14" s="31" t="s">
        <v>41</v>
      </c>
      <c r="D14" s="16">
        <v>1</v>
      </c>
      <c r="E14" s="16">
        <v>1883</v>
      </c>
      <c r="F14" s="16">
        <v>0</v>
      </c>
      <c r="G14" s="16">
        <v>137443.75</v>
      </c>
      <c r="H14" s="16">
        <v>137443.75</v>
      </c>
      <c r="I14" s="59">
        <v>104371.44</v>
      </c>
      <c r="J14" s="28">
        <f>K14+L14+M14+N14+O14+P14+Q14+R14+S14+T14</f>
        <v>104371.44</v>
      </c>
      <c r="K14" s="29">
        <v>79824.75</v>
      </c>
      <c r="L14" s="29">
        <v>24107.09</v>
      </c>
      <c r="M14" s="29">
        <v>390.46</v>
      </c>
      <c r="N14" s="29"/>
      <c r="O14" s="29">
        <v>49.14</v>
      </c>
      <c r="P14" s="29"/>
      <c r="Q14" s="29"/>
      <c r="R14" s="29"/>
      <c r="S14" s="29"/>
      <c r="T14" s="29"/>
      <c r="U14" s="29">
        <f>F14+G14-I14</f>
        <v>33072.31</v>
      </c>
    </row>
    <row r="15" spans="1:22" x14ac:dyDescent="0.2">
      <c r="A15" s="22"/>
      <c r="B15" s="17" t="s">
        <v>3</v>
      </c>
      <c r="C15" s="9"/>
      <c r="D15" s="32">
        <f>SUM(D13:D14)</f>
        <v>5</v>
      </c>
      <c r="E15" s="32">
        <f>E14+E13</f>
        <v>17493</v>
      </c>
      <c r="F15" s="56">
        <f>F14+F13</f>
        <v>30610</v>
      </c>
      <c r="G15" s="10">
        <f t="shared" ref="G15:N15" si="0">SUM(G13:G14)</f>
        <v>799480.75</v>
      </c>
      <c r="H15" s="57">
        <f t="shared" si="0"/>
        <v>799480.75</v>
      </c>
      <c r="I15" s="10">
        <f t="shared" si="0"/>
        <v>650191.87999999989</v>
      </c>
      <c r="J15" s="10">
        <f t="shared" si="0"/>
        <v>650191.87999999989</v>
      </c>
      <c r="K15" s="10">
        <f t="shared" si="0"/>
        <v>479311.88</v>
      </c>
      <c r="L15" s="10">
        <f t="shared" si="0"/>
        <v>170440.4</v>
      </c>
      <c r="M15" s="10">
        <f t="shared" si="0"/>
        <v>390.46</v>
      </c>
      <c r="N15" s="10">
        <f t="shared" si="0"/>
        <v>0</v>
      </c>
      <c r="O15" s="10">
        <f>SUM(O13:O14)</f>
        <v>49.14</v>
      </c>
      <c r="P15" s="10"/>
      <c r="Q15" s="10"/>
      <c r="R15" s="10"/>
      <c r="S15" s="10"/>
      <c r="T15" s="10"/>
      <c r="U15" s="10">
        <f>U14+U13</f>
        <v>179898.87000000005</v>
      </c>
    </row>
    <row r="16" spans="1:22" ht="12.75" customHeight="1" x14ac:dyDescent="0.2">
      <c r="B16" s="14"/>
      <c r="C16" s="12"/>
      <c r="D16" s="12"/>
      <c r="E16" s="12"/>
      <c r="F16" s="12"/>
      <c r="G16" s="12"/>
      <c r="H16" s="12"/>
      <c r="I16" s="12"/>
      <c r="J16" s="12"/>
      <c r="K16" s="15"/>
      <c r="L16" s="15"/>
    </row>
    <row r="17" spans="3:20" ht="13.5" customHeight="1" x14ac:dyDescent="0.2"/>
    <row r="18" spans="3:20" ht="13.5" customHeight="1" x14ac:dyDescent="0.2">
      <c r="F18" s="2" t="s">
        <v>42</v>
      </c>
      <c r="T18" s="2" t="s">
        <v>43</v>
      </c>
    </row>
    <row r="19" spans="3:20" ht="13.5" customHeight="1" x14ac:dyDescent="0.2"/>
    <row r="20" spans="3:20" ht="13.5" customHeight="1" x14ac:dyDescent="0.2"/>
    <row r="21" spans="3:20" ht="13.5" customHeight="1" x14ac:dyDescent="0.2">
      <c r="Q21" s="2" t="s">
        <v>44</v>
      </c>
    </row>
    <row r="22" spans="3:20" ht="13.5" customHeight="1" x14ac:dyDescent="0.2"/>
    <row r="23" spans="3:20" ht="13.5" customHeight="1" x14ac:dyDescent="0.2"/>
    <row r="24" spans="3:20" ht="13.5" customHeight="1" x14ac:dyDescent="0.2"/>
    <row r="25" spans="3:20" ht="13.5" customHeight="1" x14ac:dyDescent="0.2">
      <c r="C25" s="2" t="s">
        <v>45</v>
      </c>
      <c r="O25" s="2" t="s">
        <v>46</v>
      </c>
    </row>
    <row r="26" spans="3:20" ht="13.5" customHeight="1" x14ac:dyDescent="0.2"/>
    <row r="27" spans="3:20" ht="13.5" customHeight="1" x14ac:dyDescent="0.2"/>
    <row r="28" spans="3:20" ht="13.5" customHeight="1" x14ac:dyDescent="0.2"/>
    <row r="29" spans="3:20" ht="13.5" customHeight="1" x14ac:dyDescent="0.2"/>
    <row r="30" spans="3:20" ht="13.5" customHeight="1" x14ac:dyDescent="0.2"/>
  </sheetData>
  <mergeCells count="16">
    <mergeCell ref="U10:U11"/>
    <mergeCell ref="C8:L8"/>
    <mergeCell ref="B10:B11"/>
    <mergeCell ref="C10:C11"/>
    <mergeCell ref="D10:D11"/>
    <mergeCell ref="E10:E11"/>
    <mergeCell ref="F10:F11"/>
    <mergeCell ref="G10:H10"/>
    <mergeCell ref="I10:J10"/>
    <mergeCell ref="K10:T10"/>
    <mergeCell ref="C7:L7"/>
    <mergeCell ref="T1:U1"/>
    <mergeCell ref="B3:U3"/>
    <mergeCell ref="B4:U4"/>
    <mergeCell ref="B5:U5"/>
    <mergeCell ref="C6:O6"/>
  </mergeCells>
  <pageMargins left="0" right="0" top="0.74803149606299213" bottom="0.35433070866141736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4"/>
  <sheetViews>
    <sheetView tabSelected="1" topLeftCell="B4" zoomScaleNormal="100" workbookViewId="0">
      <pane xSplit="2" ySplit="9" topLeftCell="D13" activePane="bottomRight" state="frozen"/>
      <selection activeCell="B4" sqref="B4"/>
      <selection pane="topRight" activeCell="D4" sqref="D4"/>
      <selection pane="bottomLeft" activeCell="B13" sqref="B13"/>
      <selection pane="bottomRight" activeCell="H26" sqref="H26"/>
    </sheetView>
  </sheetViews>
  <sheetFormatPr defaultColWidth="9.140625" defaultRowHeight="12.75" x14ac:dyDescent="0.2"/>
  <cols>
    <col min="1" max="1" width="9.140625" style="2" hidden="1" customWidth="1"/>
    <col min="2" max="2" width="28.42578125" style="2" customWidth="1"/>
    <col min="3" max="3" width="10.85546875" style="2" customWidth="1"/>
    <col min="4" max="4" width="16.140625" style="2" customWidth="1"/>
    <col min="5" max="5" width="13.42578125" style="71" customWidth="1"/>
    <col min="6" max="6" width="14.28515625" style="2" customWidth="1"/>
    <col min="7" max="7" width="12.85546875" style="2" customWidth="1"/>
    <col min="8" max="8" width="13.85546875" style="2" customWidth="1"/>
    <col min="9" max="9" width="14.7109375" style="2" customWidth="1"/>
    <col min="10" max="10" width="15.7109375" style="2" customWidth="1"/>
    <col min="11" max="11" width="12.42578125" style="2" customWidth="1"/>
    <col min="12" max="12" width="12.28515625" style="2" customWidth="1"/>
    <col min="13" max="13" width="9.140625" style="2" customWidth="1"/>
    <col min="14" max="14" width="13" style="2" customWidth="1"/>
    <col min="15" max="15" width="11" style="2" customWidth="1"/>
    <col min="16" max="16" width="11" style="2" bestFit="1" customWidth="1"/>
    <col min="17" max="17" width="11.28515625" style="2" customWidth="1"/>
    <col min="18" max="18" width="12.5703125" style="2" customWidth="1"/>
    <col min="19" max="19" width="12.7109375" style="2" customWidth="1"/>
    <col min="20" max="20" width="16.140625" style="2" customWidth="1"/>
    <col min="21" max="21" width="9.140625" style="2"/>
    <col min="22" max="22" width="13.140625" style="2" bestFit="1" customWidth="1"/>
    <col min="23" max="16384" width="9.140625" style="2"/>
  </cols>
  <sheetData>
    <row r="1" spans="1:22" ht="62.25" customHeight="1" x14ac:dyDescent="0.2">
      <c r="B1" s="15"/>
      <c r="C1" s="15"/>
      <c r="D1" s="15"/>
      <c r="E1" s="68"/>
      <c r="F1" s="15"/>
      <c r="G1" s="13"/>
      <c r="H1" s="13"/>
      <c r="I1" s="13"/>
      <c r="S1" s="89" t="s">
        <v>32</v>
      </c>
      <c r="T1" s="89"/>
      <c r="U1" s="11"/>
    </row>
    <row r="2" spans="1:22" x14ac:dyDescent="0.2">
      <c r="B2" s="15"/>
      <c r="C2" s="15"/>
      <c r="D2" s="15"/>
      <c r="E2" s="68"/>
      <c r="F2" s="15"/>
      <c r="G2" s="13"/>
      <c r="H2" s="13"/>
      <c r="I2" s="13"/>
      <c r="J2" s="1"/>
      <c r="T2" s="3" t="s">
        <v>29</v>
      </c>
    </row>
    <row r="3" spans="1:22" ht="15.75" customHeight="1" thickBot="1" x14ac:dyDescent="0.25">
      <c r="B3" s="90" t="s">
        <v>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2" ht="27" customHeight="1" x14ac:dyDescent="0.2">
      <c r="B4" s="91" t="s">
        <v>30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2" ht="16.5" customHeight="1" x14ac:dyDescent="0.2">
      <c r="B5" s="92" t="s">
        <v>69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2" ht="25.5" x14ac:dyDescent="0.25">
      <c r="B6" s="19" t="s">
        <v>4</v>
      </c>
      <c r="C6" s="93" t="s">
        <v>39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22" x14ac:dyDescent="0.2">
      <c r="B7" s="4" t="s">
        <v>0</v>
      </c>
      <c r="C7" s="88" t="s">
        <v>5</v>
      </c>
      <c r="D7" s="88"/>
      <c r="E7" s="88"/>
      <c r="F7" s="88"/>
      <c r="G7" s="88"/>
      <c r="H7" s="88"/>
      <c r="I7" s="88"/>
      <c r="J7" s="88"/>
      <c r="K7" s="88"/>
      <c r="L7" s="55"/>
      <c r="M7" s="24"/>
      <c r="N7" s="24"/>
      <c r="O7" s="24"/>
      <c r="P7" s="24"/>
      <c r="Q7" s="24"/>
      <c r="R7" s="24"/>
      <c r="S7" s="24"/>
      <c r="T7" s="24"/>
    </row>
    <row r="8" spans="1:22" x14ac:dyDescent="0.2">
      <c r="B8" s="4" t="s">
        <v>1</v>
      </c>
      <c r="C8" s="88" t="s">
        <v>38</v>
      </c>
      <c r="D8" s="88"/>
      <c r="E8" s="88"/>
      <c r="F8" s="88"/>
      <c r="G8" s="88"/>
      <c r="H8" s="88"/>
      <c r="I8" s="88"/>
      <c r="J8" s="88"/>
      <c r="K8" s="88"/>
      <c r="L8" s="24"/>
      <c r="M8" s="24"/>
      <c r="N8" s="24"/>
      <c r="O8" s="24"/>
      <c r="P8" s="24"/>
      <c r="Q8" s="24"/>
      <c r="R8" s="24"/>
      <c r="S8" s="24"/>
      <c r="T8" s="24"/>
    </row>
    <row r="9" spans="1:22" x14ac:dyDescent="0.2">
      <c r="B9" s="5"/>
      <c r="C9" s="6"/>
      <c r="D9" s="6"/>
      <c r="E9" s="13"/>
      <c r="F9" s="6"/>
      <c r="G9" s="6"/>
      <c r="H9" s="6"/>
      <c r="I9" s="6"/>
      <c r="J9" s="15"/>
      <c r="K9" s="15"/>
    </row>
    <row r="10" spans="1:22" s="7" customFormat="1" ht="85.9" customHeight="1" x14ac:dyDescent="0.25">
      <c r="A10" s="21"/>
      <c r="B10" s="96" t="s">
        <v>7</v>
      </c>
      <c r="C10" s="96" t="s">
        <v>31</v>
      </c>
      <c r="D10" s="96" t="s">
        <v>35</v>
      </c>
      <c r="E10" s="98" t="s">
        <v>36</v>
      </c>
      <c r="F10" s="95" t="s">
        <v>28</v>
      </c>
      <c r="G10" s="95"/>
      <c r="H10" s="95" t="s">
        <v>10</v>
      </c>
      <c r="I10" s="95"/>
      <c r="J10" s="95" t="s">
        <v>11</v>
      </c>
      <c r="K10" s="95"/>
      <c r="L10" s="95"/>
      <c r="M10" s="95"/>
      <c r="N10" s="95"/>
      <c r="O10" s="95"/>
      <c r="P10" s="95"/>
      <c r="Q10" s="95"/>
      <c r="R10" s="95"/>
      <c r="S10" s="95"/>
      <c r="T10" s="95" t="s">
        <v>34</v>
      </c>
    </row>
    <row r="11" spans="1:22" ht="58.5" customHeight="1" x14ac:dyDescent="0.2">
      <c r="A11" s="22"/>
      <c r="B11" s="97"/>
      <c r="C11" s="97"/>
      <c r="D11" s="97"/>
      <c r="E11" s="99"/>
      <c r="F11" s="25" t="s">
        <v>8</v>
      </c>
      <c r="G11" s="25" t="s">
        <v>9</v>
      </c>
      <c r="H11" s="25" t="s">
        <v>8</v>
      </c>
      <c r="I11" s="25" t="s">
        <v>9</v>
      </c>
      <c r="J11" s="25" t="s">
        <v>12</v>
      </c>
      <c r="K11" s="25" t="s">
        <v>37</v>
      </c>
      <c r="L11" s="20" t="s">
        <v>14</v>
      </c>
      <c r="M11" s="20" t="s">
        <v>15</v>
      </c>
      <c r="N11" s="20" t="s">
        <v>16</v>
      </c>
      <c r="O11" s="20" t="s">
        <v>17</v>
      </c>
      <c r="P11" s="20" t="s">
        <v>18</v>
      </c>
      <c r="Q11" s="20" t="s">
        <v>19</v>
      </c>
      <c r="R11" s="20" t="s">
        <v>20</v>
      </c>
      <c r="S11" s="20" t="s">
        <v>21</v>
      </c>
      <c r="T11" s="95"/>
    </row>
    <row r="12" spans="1:22" s="8" customFormat="1" ht="13.5" customHeight="1" x14ac:dyDescent="0.25">
      <c r="A12" s="23"/>
      <c r="B12" s="18" t="s">
        <v>2</v>
      </c>
      <c r="C12" s="18">
        <v>1</v>
      </c>
      <c r="D12" s="18">
        <v>2</v>
      </c>
      <c r="E12" s="41">
        <v>3</v>
      </c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8">
        <v>14</v>
      </c>
      <c r="Q12" s="18">
        <v>15</v>
      </c>
      <c r="R12" s="18">
        <v>16</v>
      </c>
      <c r="S12" s="18">
        <v>17</v>
      </c>
      <c r="T12" s="18">
        <v>18</v>
      </c>
    </row>
    <row r="13" spans="1:22" s="78" customFormat="1" ht="74.25" customHeight="1" x14ac:dyDescent="0.25">
      <c r="A13" s="76"/>
      <c r="B13" s="77" t="s">
        <v>63</v>
      </c>
      <c r="C13" s="75">
        <v>1</v>
      </c>
      <c r="D13" s="79" t="s">
        <v>70</v>
      </c>
      <c r="E13" s="80">
        <v>0</v>
      </c>
      <c r="F13" s="81">
        <v>467957</v>
      </c>
      <c r="G13" s="81">
        <v>116989.25</v>
      </c>
      <c r="H13" s="81">
        <v>467957</v>
      </c>
      <c r="I13" s="81">
        <f t="shared" ref="I13" si="0">J13+K13+L13+M13+N13+O13+P13+Q13+R13+S13</f>
        <v>467957</v>
      </c>
      <c r="J13" s="81">
        <v>358474.42</v>
      </c>
      <c r="K13" s="81">
        <v>109482.58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f>F13-I13</f>
        <v>0</v>
      </c>
    </row>
    <row r="14" spans="1:22" ht="21.75" customHeight="1" x14ac:dyDescent="0.2">
      <c r="A14" s="22"/>
      <c r="B14" s="17" t="s">
        <v>3</v>
      </c>
      <c r="C14" s="46">
        <f t="shared" ref="C14:L14" si="1">SUM(C13:C13)</f>
        <v>1</v>
      </c>
      <c r="D14" s="46" t="str">
        <f>D13</f>
        <v>-</v>
      </c>
      <c r="E14" s="82">
        <f t="shared" si="1"/>
        <v>0</v>
      </c>
      <c r="F14" s="83">
        <f t="shared" si="1"/>
        <v>467957</v>
      </c>
      <c r="G14" s="83">
        <f t="shared" si="1"/>
        <v>116989.25</v>
      </c>
      <c r="H14" s="84">
        <f t="shared" si="1"/>
        <v>467957</v>
      </c>
      <c r="I14" s="85">
        <f t="shared" si="1"/>
        <v>467957</v>
      </c>
      <c r="J14" s="86">
        <f t="shared" si="1"/>
        <v>358474.42</v>
      </c>
      <c r="K14" s="86">
        <f t="shared" si="1"/>
        <v>109482.58</v>
      </c>
      <c r="L14" s="86">
        <f t="shared" si="1"/>
        <v>0</v>
      </c>
      <c r="M14" s="87">
        <v>0</v>
      </c>
      <c r="N14" s="86">
        <f t="shared" ref="N14:T14" si="2">SUM(N13:N13)</f>
        <v>0</v>
      </c>
      <c r="O14" s="86">
        <f t="shared" si="2"/>
        <v>0</v>
      </c>
      <c r="P14" s="86">
        <f t="shared" si="2"/>
        <v>0</v>
      </c>
      <c r="Q14" s="86">
        <f t="shared" si="2"/>
        <v>0</v>
      </c>
      <c r="R14" s="86">
        <f t="shared" si="2"/>
        <v>0</v>
      </c>
      <c r="S14" s="86">
        <f t="shared" si="2"/>
        <v>0</v>
      </c>
      <c r="T14" s="86">
        <f t="shared" si="2"/>
        <v>0</v>
      </c>
      <c r="V14" s="63"/>
    </row>
    <row r="15" spans="1:22" ht="13.5" customHeight="1" x14ac:dyDescent="0.2">
      <c r="B15" s="14"/>
      <c r="C15" s="12"/>
      <c r="D15" s="12"/>
      <c r="E15" s="70"/>
      <c r="F15" s="12"/>
      <c r="G15" s="12"/>
      <c r="H15" s="12"/>
      <c r="I15" s="12"/>
      <c r="J15" s="15"/>
      <c r="K15" s="15"/>
    </row>
    <row r="16" spans="1:22" x14ac:dyDescent="0.2">
      <c r="F16" s="50"/>
      <c r="G16" s="50"/>
      <c r="H16" s="50"/>
      <c r="I16" s="50"/>
    </row>
    <row r="17" spans="3:20" ht="14.45" customHeight="1" x14ac:dyDescent="0.2">
      <c r="F17" s="2" t="s">
        <v>66</v>
      </c>
      <c r="T17" s="2" t="s">
        <v>67</v>
      </c>
    </row>
    <row r="18" spans="3:20" ht="30" customHeight="1" x14ac:dyDescent="0.2"/>
    <row r="20" spans="3:20" ht="12.75" customHeight="1" x14ac:dyDescent="0.2">
      <c r="Q20" s="2" t="s">
        <v>64</v>
      </c>
    </row>
    <row r="24" spans="3:20" x14ac:dyDescent="0.2">
      <c r="C24" s="2" t="s">
        <v>65</v>
      </c>
      <c r="O24" s="2" t="s">
        <v>64</v>
      </c>
      <c r="S24" s="2" t="s">
        <v>68</v>
      </c>
    </row>
  </sheetData>
  <mergeCells count="15">
    <mergeCell ref="T10:T11"/>
    <mergeCell ref="S1:T1"/>
    <mergeCell ref="B3:T3"/>
    <mergeCell ref="B4:T4"/>
    <mergeCell ref="C7:K7"/>
    <mergeCell ref="C8:K8"/>
    <mergeCell ref="B10:B11"/>
    <mergeCell ref="C10:C11"/>
    <mergeCell ref="D10:D11"/>
    <mergeCell ref="F10:G10"/>
    <mergeCell ref="E10:E11"/>
    <mergeCell ref="H10:I10"/>
    <mergeCell ref="J10:S10"/>
    <mergeCell ref="B5:U5"/>
    <mergeCell ref="C6:O6"/>
  </mergeCells>
  <phoneticPr fontId="0" type="noConversion"/>
  <pageMargins left="0.47244094488188981" right="0.35433070866141736" top="0.23622047244094491" bottom="0.15748031496062992" header="0.15748031496062992" footer="0.11811023622047245"/>
  <pageSetup paperSize="9" scale="52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9"/>
  <sheetViews>
    <sheetView topLeftCell="B4" workbookViewId="0">
      <pane xSplit="1" ySplit="9" topLeftCell="C28" activePane="bottomRight" state="frozen"/>
      <selection activeCell="B4" sqref="B4"/>
      <selection pane="topRight" activeCell="C4" sqref="C4"/>
      <selection pane="bottomLeft" activeCell="B13" sqref="B13"/>
      <selection pane="bottomRight" activeCell="D40" sqref="D40"/>
    </sheetView>
  </sheetViews>
  <sheetFormatPr defaultColWidth="9.140625" defaultRowHeight="12.75" x14ac:dyDescent="0.2"/>
  <cols>
    <col min="1" max="1" width="9.140625" style="2" hidden="1" customWidth="1"/>
    <col min="2" max="2" width="23.28515625" style="2" customWidth="1"/>
    <col min="3" max="3" width="10.85546875" style="71" customWidth="1"/>
    <col min="4" max="4" width="16.140625" style="71" customWidth="1"/>
    <col min="5" max="5" width="13.42578125" style="71" customWidth="1"/>
    <col min="6" max="6" width="14.28515625" style="2" customWidth="1"/>
    <col min="7" max="7" width="12.85546875" style="2" customWidth="1"/>
    <col min="8" max="8" width="13.85546875" style="2" customWidth="1"/>
    <col min="9" max="10" width="14.7109375" style="2" customWidth="1"/>
    <col min="11" max="11" width="12.42578125" style="2" customWidth="1"/>
    <col min="12" max="12" width="12.28515625" style="2" customWidth="1"/>
    <col min="13" max="13" width="9.140625" style="2" customWidth="1"/>
    <col min="14" max="14" width="13.140625" style="2" customWidth="1"/>
    <col min="15" max="15" width="9.7109375" style="2" bestFit="1" customWidth="1"/>
    <col min="16" max="16" width="11.28515625" style="2" customWidth="1"/>
    <col min="17" max="17" width="9.140625" style="2"/>
    <col min="18" max="18" width="12.5703125" style="2" customWidth="1"/>
    <col min="19" max="19" width="12.7109375" style="2" customWidth="1"/>
    <col min="20" max="20" width="16.140625" style="2" customWidth="1"/>
    <col min="21" max="21" width="9.140625" style="2"/>
    <col min="22" max="22" width="13.140625" style="2" bestFit="1" customWidth="1"/>
    <col min="23" max="16384" width="9.140625" style="2"/>
  </cols>
  <sheetData>
    <row r="1" spans="1:21" x14ac:dyDescent="0.2">
      <c r="B1" s="15"/>
      <c r="C1" s="68"/>
      <c r="D1" s="68"/>
      <c r="E1" s="68"/>
      <c r="F1" s="15"/>
      <c r="G1" s="13"/>
      <c r="H1" s="13"/>
      <c r="I1" s="13"/>
      <c r="S1" s="89" t="s">
        <v>32</v>
      </c>
      <c r="T1" s="89"/>
      <c r="U1" s="11"/>
    </row>
    <row r="2" spans="1:21" x14ac:dyDescent="0.2">
      <c r="B2" s="15"/>
      <c r="C2" s="68"/>
      <c r="D2" s="68"/>
      <c r="E2" s="68"/>
      <c r="F2" s="15"/>
      <c r="G2" s="13"/>
      <c r="H2" s="13"/>
      <c r="I2" s="13"/>
      <c r="J2" s="1"/>
      <c r="T2" s="3" t="s">
        <v>29</v>
      </c>
    </row>
    <row r="3" spans="1:21" ht="13.5" thickBot="1" x14ac:dyDescent="0.25">
      <c r="B3" s="90" t="s">
        <v>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x14ac:dyDescent="0.2">
      <c r="B4" s="91" t="s">
        <v>30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1" x14ac:dyDescent="0.2">
      <c r="B5" s="92" t="s">
        <v>62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5.5" x14ac:dyDescent="0.25">
      <c r="B6" s="19" t="s">
        <v>4</v>
      </c>
      <c r="C6" s="93" t="s">
        <v>39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21" x14ac:dyDescent="0.2">
      <c r="B7" s="4" t="s">
        <v>0</v>
      </c>
      <c r="C7" s="88" t="s">
        <v>5</v>
      </c>
      <c r="D7" s="88"/>
      <c r="E7" s="88"/>
      <c r="F7" s="88"/>
      <c r="G7" s="88"/>
      <c r="H7" s="88"/>
      <c r="I7" s="88"/>
      <c r="J7" s="88"/>
      <c r="K7" s="88"/>
      <c r="L7" s="55"/>
      <c r="M7" s="24"/>
      <c r="N7" s="24"/>
      <c r="O7" s="24"/>
      <c r="P7" s="24"/>
      <c r="Q7" s="24"/>
      <c r="R7" s="24"/>
      <c r="S7" s="24"/>
      <c r="T7" s="24"/>
    </row>
    <row r="8" spans="1:21" x14ac:dyDescent="0.2">
      <c r="B8" s="4" t="s">
        <v>1</v>
      </c>
      <c r="C8" s="88" t="s">
        <v>38</v>
      </c>
      <c r="D8" s="88"/>
      <c r="E8" s="88"/>
      <c r="F8" s="88"/>
      <c r="G8" s="88"/>
      <c r="H8" s="88"/>
      <c r="I8" s="88"/>
      <c r="J8" s="88"/>
      <c r="K8" s="88"/>
      <c r="L8" s="24"/>
      <c r="M8" s="24"/>
      <c r="N8" s="24"/>
      <c r="O8" s="24"/>
      <c r="P8" s="24"/>
      <c r="Q8" s="24"/>
      <c r="R8" s="24"/>
      <c r="S8" s="24"/>
      <c r="T8" s="24"/>
    </row>
    <row r="9" spans="1:21" x14ac:dyDescent="0.2">
      <c r="B9" s="5"/>
      <c r="C9" s="13"/>
      <c r="D9" s="13"/>
      <c r="E9" s="13"/>
      <c r="F9" s="6"/>
      <c r="G9" s="6"/>
      <c r="H9" s="6"/>
      <c r="I9" s="6"/>
      <c r="J9" s="15"/>
      <c r="K9" s="15"/>
    </row>
    <row r="10" spans="1:21" s="7" customFormat="1" x14ac:dyDescent="0.25">
      <c r="A10" s="21"/>
      <c r="B10" s="96" t="s">
        <v>7</v>
      </c>
      <c r="C10" s="98" t="s">
        <v>31</v>
      </c>
      <c r="D10" s="98" t="s">
        <v>35</v>
      </c>
      <c r="E10" s="98" t="s">
        <v>36</v>
      </c>
      <c r="F10" s="95" t="s">
        <v>28</v>
      </c>
      <c r="G10" s="95"/>
      <c r="H10" s="95" t="s">
        <v>10</v>
      </c>
      <c r="I10" s="95"/>
      <c r="J10" s="95" t="s">
        <v>11</v>
      </c>
      <c r="K10" s="95"/>
      <c r="L10" s="95"/>
      <c r="M10" s="95"/>
      <c r="N10" s="95"/>
      <c r="O10" s="95"/>
      <c r="P10" s="95"/>
      <c r="Q10" s="95"/>
      <c r="R10" s="95"/>
      <c r="S10" s="95"/>
      <c r="T10" s="95" t="s">
        <v>34</v>
      </c>
    </row>
    <row r="11" spans="1:21" ht="70.900000000000006" customHeight="1" x14ac:dyDescent="0.2">
      <c r="A11" s="22"/>
      <c r="B11" s="97"/>
      <c r="C11" s="99"/>
      <c r="D11" s="99"/>
      <c r="E11" s="99"/>
      <c r="F11" s="60" t="s">
        <v>8</v>
      </c>
      <c r="G11" s="60" t="s">
        <v>9</v>
      </c>
      <c r="H11" s="60" t="s">
        <v>8</v>
      </c>
      <c r="I11" s="60" t="s">
        <v>9</v>
      </c>
      <c r="J11" s="60" t="s">
        <v>12</v>
      </c>
      <c r="K11" s="60" t="s">
        <v>37</v>
      </c>
      <c r="L11" s="20" t="s">
        <v>14</v>
      </c>
      <c r="M11" s="20" t="s">
        <v>15</v>
      </c>
      <c r="N11" s="20" t="s">
        <v>16</v>
      </c>
      <c r="O11" s="20" t="s">
        <v>17</v>
      </c>
      <c r="P11" s="20" t="s">
        <v>18</v>
      </c>
      <c r="Q11" s="20" t="s">
        <v>19</v>
      </c>
      <c r="R11" s="20" t="s">
        <v>20</v>
      </c>
      <c r="S11" s="20" t="s">
        <v>21</v>
      </c>
      <c r="T11" s="95"/>
    </row>
    <row r="12" spans="1:21" s="8" customFormat="1" x14ac:dyDescent="0.25">
      <c r="A12" s="23"/>
      <c r="B12" s="18" t="s">
        <v>2</v>
      </c>
      <c r="C12" s="41">
        <v>1</v>
      </c>
      <c r="D12" s="41">
        <v>2</v>
      </c>
      <c r="E12" s="41">
        <v>3</v>
      </c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8">
        <v>14</v>
      </c>
      <c r="Q12" s="18">
        <v>15</v>
      </c>
      <c r="R12" s="18">
        <v>16</v>
      </c>
      <c r="S12" s="18">
        <v>17</v>
      </c>
      <c r="T12" s="18">
        <v>18</v>
      </c>
    </row>
    <row r="13" spans="1:21" s="8" customFormat="1" ht="30" x14ac:dyDescent="0.25">
      <c r="A13" s="23"/>
      <c r="B13" s="33" t="s">
        <v>40</v>
      </c>
      <c r="C13" s="34">
        <v>1</v>
      </c>
      <c r="D13" s="35">
        <v>41</v>
      </c>
      <c r="E13" s="66">
        <v>11419</v>
      </c>
      <c r="F13" s="67">
        <v>170260</v>
      </c>
      <c r="G13" s="67">
        <v>170260</v>
      </c>
      <c r="H13" s="36">
        <v>118789.82</v>
      </c>
      <c r="I13" s="37">
        <f>J13+K13+L13+M13+N13+O13+P13+Q13+R13+S13</f>
        <v>118789.81999999999</v>
      </c>
      <c r="J13" s="36">
        <v>93033.4</v>
      </c>
      <c r="K13" s="36">
        <v>25756.42</v>
      </c>
      <c r="L13" s="36"/>
      <c r="M13" s="36"/>
      <c r="N13" s="36"/>
      <c r="O13" s="36"/>
      <c r="P13" s="36"/>
      <c r="Q13" s="36"/>
      <c r="R13" s="36"/>
      <c r="S13" s="36"/>
      <c r="T13" s="62">
        <f>F13-H13</f>
        <v>51470.179999999993</v>
      </c>
    </row>
    <row r="14" spans="1:21" s="8" customFormat="1" ht="15" x14ac:dyDescent="0.25">
      <c r="A14" s="23"/>
      <c r="B14" s="39" t="s">
        <v>47</v>
      </c>
      <c r="C14" s="40">
        <v>3</v>
      </c>
      <c r="D14" s="41">
        <v>3</v>
      </c>
      <c r="E14" s="66">
        <v>21782.81</v>
      </c>
      <c r="F14" s="67">
        <v>116989.25</v>
      </c>
      <c r="G14" s="67">
        <v>116989.25</v>
      </c>
      <c r="H14" s="36">
        <v>91503.84</v>
      </c>
      <c r="I14" s="37">
        <f t="shared" ref="I14:I28" si="0">J14+K14+L14+M14+N14+O14+P14+Q14+R14+S14</f>
        <v>91503.843999999997</v>
      </c>
      <c r="J14" s="36">
        <v>58151.01</v>
      </c>
      <c r="K14" s="36">
        <v>28285.89</v>
      </c>
      <c r="L14" s="36"/>
      <c r="M14" s="36"/>
      <c r="N14" s="36"/>
      <c r="O14" s="36"/>
      <c r="P14" s="36"/>
      <c r="Q14" s="36"/>
      <c r="R14" s="36"/>
      <c r="S14" s="36">
        <v>5066.9440000000004</v>
      </c>
      <c r="T14" s="38">
        <f t="shared" ref="T14:T28" si="1">F14-H14</f>
        <v>25485.410000000003</v>
      </c>
    </row>
    <row r="15" spans="1:21" s="8" customFormat="1" ht="15" x14ac:dyDescent="0.25">
      <c r="A15" s="23"/>
      <c r="B15" s="42" t="s">
        <v>48</v>
      </c>
      <c r="C15" s="34"/>
      <c r="D15" s="41"/>
      <c r="E15" s="66"/>
      <c r="F15" s="67"/>
      <c r="G15" s="67"/>
      <c r="H15" s="36"/>
      <c r="I15" s="37">
        <f t="shared" si="0"/>
        <v>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8">
        <f t="shared" si="1"/>
        <v>0</v>
      </c>
    </row>
    <row r="16" spans="1:21" s="8" customFormat="1" ht="15" x14ac:dyDescent="0.25">
      <c r="A16" s="23"/>
      <c r="B16" s="39" t="s">
        <v>49</v>
      </c>
      <c r="C16" s="40">
        <v>1</v>
      </c>
      <c r="D16" s="41">
        <v>2</v>
      </c>
      <c r="E16" s="66">
        <v>6274.63</v>
      </c>
      <c r="F16" s="67">
        <v>116989.25</v>
      </c>
      <c r="G16" s="67">
        <v>116989.25</v>
      </c>
      <c r="H16" s="36">
        <v>82988</v>
      </c>
      <c r="I16" s="37">
        <f t="shared" si="0"/>
        <v>82988</v>
      </c>
      <c r="J16" s="36">
        <v>63969</v>
      </c>
      <c r="K16" s="36">
        <v>19019</v>
      </c>
      <c r="L16" s="36"/>
      <c r="M16" s="36"/>
      <c r="N16" s="36"/>
      <c r="O16" s="36"/>
      <c r="P16" s="36"/>
      <c r="Q16" s="36"/>
      <c r="R16" s="36"/>
      <c r="S16" s="36"/>
      <c r="T16" s="38">
        <f t="shared" si="1"/>
        <v>34001.25</v>
      </c>
    </row>
    <row r="17" spans="1:22" s="8" customFormat="1" ht="13.5" customHeight="1" x14ac:dyDescent="0.25">
      <c r="A17" s="23"/>
      <c r="B17" s="39" t="s">
        <v>50</v>
      </c>
      <c r="C17" s="40">
        <v>1</v>
      </c>
      <c r="D17" s="41">
        <v>0</v>
      </c>
      <c r="E17" s="66"/>
      <c r="F17" s="67">
        <v>116989.25</v>
      </c>
      <c r="G17" s="67">
        <v>116989.25</v>
      </c>
      <c r="H17" s="36">
        <v>103565.56</v>
      </c>
      <c r="I17" s="37">
        <f t="shared" si="0"/>
        <v>103565.56</v>
      </c>
      <c r="J17" s="36">
        <v>84209.4</v>
      </c>
      <c r="K17" s="36">
        <v>19356.16</v>
      </c>
      <c r="L17" s="36"/>
      <c r="M17" s="36"/>
      <c r="N17" s="36"/>
      <c r="O17" s="36"/>
      <c r="P17" s="36"/>
      <c r="Q17" s="36"/>
      <c r="R17" s="36"/>
      <c r="S17" s="36"/>
      <c r="T17" s="38">
        <f t="shared" si="1"/>
        <v>13423.690000000002</v>
      </c>
    </row>
    <row r="18" spans="1:22" s="8" customFormat="1" ht="13.5" customHeight="1" x14ac:dyDescent="0.25">
      <c r="A18" s="23"/>
      <c r="B18" s="43" t="s">
        <v>51</v>
      </c>
      <c r="C18" s="40">
        <v>1</v>
      </c>
      <c r="D18" s="41">
        <v>1</v>
      </c>
      <c r="E18" s="66"/>
      <c r="F18" s="67">
        <v>116989.25</v>
      </c>
      <c r="G18" s="67">
        <v>116989.25</v>
      </c>
      <c r="H18" s="36">
        <v>39938.85</v>
      </c>
      <c r="I18" s="37">
        <f t="shared" si="0"/>
        <v>39938.85</v>
      </c>
      <c r="J18" s="36">
        <v>30675</v>
      </c>
      <c r="K18" s="36">
        <v>9263.85</v>
      </c>
      <c r="L18" s="36"/>
      <c r="M18" s="36"/>
      <c r="N18" s="36"/>
      <c r="O18" s="36"/>
      <c r="P18" s="36"/>
      <c r="Q18" s="36"/>
      <c r="R18" s="36"/>
      <c r="S18" s="36"/>
      <c r="T18" s="38">
        <f t="shared" si="1"/>
        <v>77050.399999999994</v>
      </c>
    </row>
    <row r="19" spans="1:22" s="8" customFormat="1" ht="13.5" customHeight="1" x14ac:dyDescent="0.25">
      <c r="A19" s="23"/>
      <c r="B19" s="43" t="s">
        <v>52</v>
      </c>
      <c r="C19" s="40">
        <v>0</v>
      </c>
      <c r="D19" s="41">
        <v>0</v>
      </c>
      <c r="E19" s="66">
        <v>1000</v>
      </c>
      <c r="F19" s="67">
        <v>1000</v>
      </c>
      <c r="G19" s="67">
        <v>1000</v>
      </c>
      <c r="H19" s="36"/>
      <c r="I19" s="37">
        <f t="shared" si="0"/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8">
        <f t="shared" si="1"/>
        <v>1000</v>
      </c>
    </row>
    <row r="20" spans="1:22" s="65" customFormat="1" ht="13.5" customHeight="1" x14ac:dyDescent="0.25">
      <c r="A20" s="64"/>
      <c r="B20" s="52" t="s">
        <v>41</v>
      </c>
      <c r="C20" s="40">
        <v>1</v>
      </c>
      <c r="D20" s="41">
        <v>23</v>
      </c>
      <c r="E20" s="66"/>
      <c r="F20" s="67">
        <v>140195</v>
      </c>
      <c r="G20" s="67">
        <v>140195</v>
      </c>
      <c r="H20" s="53">
        <v>139925.4</v>
      </c>
      <c r="I20" s="37">
        <f t="shared" si="0"/>
        <v>139925.4</v>
      </c>
      <c r="J20" s="53">
        <v>103064.97</v>
      </c>
      <c r="K20" s="53">
        <v>35052.58</v>
      </c>
      <c r="L20" s="53">
        <v>1235.8499999999999</v>
      </c>
      <c r="M20" s="53">
        <v>572</v>
      </c>
      <c r="N20" s="53"/>
      <c r="O20" s="53"/>
      <c r="P20" s="53"/>
      <c r="Q20" s="53"/>
      <c r="R20" s="53"/>
      <c r="S20" s="53"/>
      <c r="T20" s="54">
        <f t="shared" si="1"/>
        <v>269.60000000000582</v>
      </c>
    </row>
    <row r="21" spans="1:22" s="8" customFormat="1" ht="13.5" customHeight="1" x14ac:dyDescent="0.25">
      <c r="A21" s="23"/>
      <c r="B21" s="43" t="s">
        <v>53</v>
      </c>
      <c r="C21" s="40">
        <v>3</v>
      </c>
      <c r="D21" s="41">
        <v>1</v>
      </c>
      <c r="E21" s="66">
        <v>78343.44</v>
      </c>
      <c r="F21" s="67">
        <v>127782.25</v>
      </c>
      <c r="G21" s="67">
        <v>127782.25</v>
      </c>
      <c r="H21" s="36">
        <v>70669.509999999995</v>
      </c>
      <c r="I21" s="37">
        <f t="shared" si="0"/>
        <v>70669.509999999995</v>
      </c>
      <c r="J21" s="36">
        <v>61250.559999999998</v>
      </c>
      <c r="K21" s="36">
        <v>9418.9500000000007</v>
      </c>
      <c r="L21" s="36"/>
      <c r="M21" s="36"/>
      <c r="N21" s="36"/>
      <c r="O21" s="36"/>
      <c r="P21" s="36"/>
      <c r="Q21" s="36"/>
      <c r="R21" s="36"/>
      <c r="S21" s="36"/>
      <c r="T21" s="38">
        <f t="shared" si="1"/>
        <v>57112.740000000005</v>
      </c>
    </row>
    <row r="22" spans="1:22" s="8" customFormat="1" ht="13.5" customHeight="1" x14ac:dyDescent="0.25">
      <c r="A22" s="23"/>
      <c r="B22" s="43" t="s">
        <v>54</v>
      </c>
      <c r="C22" s="72">
        <v>1</v>
      </c>
      <c r="D22" s="41">
        <v>0</v>
      </c>
      <c r="E22" s="66"/>
      <c r="F22" s="67">
        <v>116989.25</v>
      </c>
      <c r="G22" s="67">
        <v>116989.25</v>
      </c>
      <c r="H22" s="36">
        <v>87015.75</v>
      </c>
      <c r="I22" s="37">
        <f t="shared" si="0"/>
        <v>87015.75</v>
      </c>
      <c r="J22" s="36">
        <v>66830.100000000006</v>
      </c>
      <c r="K22" s="36">
        <v>20185.650000000001</v>
      </c>
      <c r="L22" s="36"/>
      <c r="M22" s="36"/>
      <c r="N22" s="36"/>
      <c r="O22" s="36"/>
      <c r="P22" s="36"/>
      <c r="Q22" s="36"/>
      <c r="R22" s="36"/>
      <c r="S22" s="36"/>
      <c r="T22" s="38">
        <f t="shared" si="1"/>
        <v>29973.5</v>
      </c>
    </row>
    <row r="23" spans="1:22" s="8" customFormat="1" ht="13.5" customHeight="1" x14ac:dyDescent="0.25">
      <c r="A23" s="23"/>
      <c r="B23" s="43" t="s">
        <v>55</v>
      </c>
      <c r="C23" s="72">
        <v>0</v>
      </c>
      <c r="D23" s="41">
        <v>0</v>
      </c>
      <c r="E23" s="66">
        <v>1000</v>
      </c>
      <c r="F23" s="67">
        <v>1000</v>
      </c>
      <c r="G23" s="67">
        <v>1000</v>
      </c>
      <c r="H23" s="36"/>
      <c r="I23" s="37">
        <f t="shared" si="0"/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8">
        <f t="shared" si="1"/>
        <v>1000</v>
      </c>
    </row>
    <row r="24" spans="1:22" s="8" customFormat="1" ht="13.5" customHeight="1" x14ac:dyDescent="0.25">
      <c r="A24" s="23"/>
      <c r="B24" s="43" t="s">
        <v>56</v>
      </c>
      <c r="C24" s="72">
        <v>0</v>
      </c>
      <c r="D24" s="41">
        <v>0</v>
      </c>
      <c r="E24" s="66">
        <v>1000</v>
      </c>
      <c r="F24" s="67">
        <v>1000</v>
      </c>
      <c r="G24" s="67">
        <v>1000</v>
      </c>
      <c r="H24" s="36"/>
      <c r="I24" s="37">
        <f t="shared" si="0"/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8">
        <f t="shared" si="1"/>
        <v>1000</v>
      </c>
    </row>
    <row r="25" spans="1:22" s="8" customFormat="1" ht="13.5" customHeight="1" x14ac:dyDescent="0.25">
      <c r="A25" s="23"/>
      <c r="B25" s="43" t="s">
        <v>57</v>
      </c>
      <c r="C25" s="72">
        <v>0</v>
      </c>
      <c r="D25" s="41">
        <v>0</v>
      </c>
      <c r="E25" s="66"/>
      <c r="F25" s="67">
        <v>1000</v>
      </c>
      <c r="G25" s="67">
        <v>1000</v>
      </c>
      <c r="H25" s="36"/>
      <c r="I25" s="37">
        <f t="shared" si="0"/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8">
        <f t="shared" si="1"/>
        <v>1000</v>
      </c>
    </row>
    <row r="26" spans="1:22" s="8" customFormat="1" ht="13.5" customHeight="1" x14ac:dyDescent="0.25">
      <c r="A26" s="23"/>
      <c r="B26" s="52" t="s">
        <v>58</v>
      </c>
      <c r="C26" s="72">
        <v>4</v>
      </c>
      <c r="D26" s="41">
        <v>11</v>
      </c>
      <c r="E26" s="66"/>
      <c r="F26" s="67">
        <v>149627</v>
      </c>
      <c r="G26" s="67">
        <v>149627</v>
      </c>
      <c r="H26" s="53">
        <v>132850.95000000001</v>
      </c>
      <c r="I26" s="37">
        <f t="shared" si="0"/>
        <v>132850.95000000001</v>
      </c>
      <c r="J26" s="53">
        <v>79841.2</v>
      </c>
      <c r="K26" s="53">
        <v>53009.75</v>
      </c>
      <c r="L26" s="53"/>
      <c r="M26" s="53"/>
      <c r="N26" s="53"/>
      <c r="O26" s="53"/>
      <c r="P26" s="53"/>
      <c r="Q26" s="53"/>
      <c r="R26" s="53"/>
      <c r="S26" s="53"/>
      <c r="T26" s="54">
        <f t="shared" si="1"/>
        <v>16776.049999999988</v>
      </c>
    </row>
    <row r="27" spans="1:22" ht="13.5" customHeight="1" x14ac:dyDescent="0.25">
      <c r="A27" s="22"/>
      <c r="B27" s="43" t="s">
        <v>59</v>
      </c>
      <c r="C27" s="72">
        <v>1</v>
      </c>
      <c r="D27" s="41">
        <v>1</v>
      </c>
      <c r="E27" s="66">
        <v>144571</v>
      </c>
      <c r="F27" s="67">
        <v>116989.25</v>
      </c>
      <c r="G27" s="67">
        <v>116989.25</v>
      </c>
      <c r="H27" s="36">
        <v>72475.839999999997</v>
      </c>
      <c r="I27" s="37">
        <f t="shared" si="0"/>
        <v>72475.839999999997</v>
      </c>
      <c r="J27" s="44">
        <v>55661.17</v>
      </c>
      <c r="K27" s="44">
        <v>16814.669999999998</v>
      </c>
      <c r="L27" s="45"/>
      <c r="M27" s="45"/>
      <c r="N27" s="45"/>
      <c r="O27" s="45"/>
      <c r="P27" s="45"/>
      <c r="Q27" s="45"/>
      <c r="R27" s="45"/>
      <c r="S27" s="45"/>
      <c r="T27" s="62">
        <f t="shared" si="1"/>
        <v>44513.41</v>
      </c>
    </row>
    <row r="28" spans="1:22" ht="13.5" customHeight="1" x14ac:dyDescent="0.25">
      <c r="A28" s="22"/>
      <c r="B28" s="43" t="s">
        <v>60</v>
      </c>
      <c r="C28" s="72">
        <v>0</v>
      </c>
      <c r="D28" s="74">
        <v>0</v>
      </c>
      <c r="E28" s="66">
        <v>1000</v>
      </c>
      <c r="F28" s="67">
        <v>116989.25</v>
      </c>
      <c r="G28" s="67">
        <v>116989.25</v>
      </c>
      <c r="H28" s="36">
        <v>89430.48</v>
      </c>
      <c r="I28" s="37">
        <f t="shared" si="0"/>
        <v>89430.48</v>
      </c>
      <c r="J28" s="44">
        <v>9886.48</v>
      </c>
      <c r="K28" s="44">
        <v>2699</v>
      </c>
      <c r="L28" s="45"/>
      <c r="M28" s="45"/>
      <c r="N28" s="45"/>
      <c r="O28" s="45"/>
      <c r="P28" s="45">
        <v>7000</v>
      </c>
      <c r="Q28" s="45"/>
      <c r="R28" s="45">
        <v>57780</v>
      </c>
      <c r="S28" s="45">
        <v>12065</v>
      </c>
      <c r="T28" s="38">
        <f t="shared" si="1"/>
        <v>27558.770000000004</v>
      </c>
    </row>
    <row r="29" spans="1:22" ht="13.5" customHeight="1" x14ac:dyDescent="0.2">
      <c r="A29" s="22"/>
      <c r="B29" s="17" t="s">
        <v>3</v>
      </c>
      <c r="C29" s="73">
        <f>SUM(C13:C28)</f>
        <v>17</v>
      </c>
      <c r="D29" s="69"/>
      <c r="E29" s="69">
        <f t="shared" ref="E29:L29" si="2">SUM(E13:E28)</f>
        <v>266390.88</v>
      </c>
      <c r="F29" s="51">
        <f>SUM(F13:F28)</f>
        <v>1410789</v>
      </c>
      <c r="G29" s="51">
        <f>SUM(G13:G28)</f>
        <v>1410789</v>
      </c>
      <c r="H29" s="47">
        <f t="shared" si="2"/>
        <v>1029153.9999999999</v>
      </c>
      <c r="I29" s="47">
        <f t="shared" si="2"/>
        <v>1029154.0039999998</v>
      </c>
      <c r="J29" s="48">
        <f t="shared" si="2"/>
        <v>706572.29</v>
      </c>
      <c r="K29" s="48">
        <f t="shared" si="2"/>
        <v>238861.92000000004</v>
      </c>
      <c r="L29" s="48">
        <f t="shared" si="2"/>
        <v>1235.8499999999999</v>
      </c>
      <c r="M29" s="49">
        <v>0</v>
      </c>
      <c r="N29" s="48">
        <f>SUM(N13:N28)</f>
        <v>0</v>
      </c>
      <c r="O29" s="48">
        <v>0</v>
      </c>
      <c r="P29" s="48">
        <v>0</v>
      </c>
      <c r="Q29" s="48">
        <v>0</v>
      </c>
      <c r="R29" s="48">
        <f>SUM(R13:R28)</f>
        <v>57780</v>
      </c>
      <c r="S29" s="48">
        <f>SUM(S13:S28)</f>
        <v>17131.944</v>
      </c>
      <c r="T29" s="48">
        <f>SUM(T13:T28)</f>
        <v>381635</v>
      </c>
      <c r="V29" s="63"/>
    </row>
    <row r="30" spans="1:22" ht="13.5" customHeight="1" x14ac:dyDescent="0.2">
      <c r="B30" s="14"/>
      <c r="C30" s="70"/>
      <c r="D30" s="70"/>
      <c r="E30" s="70"/>
      <c r="F30" s="12"/>
      <c r="G30" s="12"/>
      <c r="H30" s="12"/>
      <c r="I30" s="12"/>
      <c r="J30" s="15"/>
      <c r="K30" s="15"/>
    </row>
    <row r="31" spans="1:22" x14ac:dyDescent="0.2">
      <c r="F31" s="50">
        <f>F29-F26-F20</f>
        <v>1120967</v>
      </c>
      <c r="G31" s="50">
        <f t="shared" ref="G31:I31" si="3">G29-G26-G20</f>
        <v>1120967</v>
      </c>
      <c r="H31" s="50">
        <f t="shared" si="3"/>
        <v>756377.64999999979</v>
      </c>
      <c r="I31" s="50">
        <f t="shared" si="3"/>
        <v>756377.65399999975</v>
      </c>
    </row>
    <row r="32" spans="1:22" ht="14.45" customHeight="1" x14ac:dyDescent="0.2">
      <c r="F32" s="2" t="s">
        <v>42</v>
      </c>
      <c r="T32" s="2" t="s">
        <v>43</v>
      </c>
    </row>
    <row r="35" spans="3:17" x14ac:dyDescent="0.2">
      <c r="Q35" s="2" t="s">
        <v>44</v>
      </c>
    </row>
    <row r="39" spans="3:17" x14ac:dyDescent="0.2">
      <c r="C39" s="71" t="s">
        <v>45</v>
      </c>
      <c r="O39" s="2" t="s">
        <v>46</v>
      </c>
    </row>
  </sheetData>
  <mergeCells count="15">
    <mergeCell ref="C7:K7"/>
    <mergeCell ref="S1:T1"/>
    <mergeCell ref="B3:T3"/>
    <mergeCell ref="B4:T4"/>
    <mergeCell ref="B5:U5"/>
    <mergeCell ref="C6:O6"/>
    <mergeCell ref="T10:T11"/>
    <mergeCell ref="C8:K8"/>
    <mergeCell ref="B10:B11"/>
    <mergeCell ref="C10:C11"/>
    <mergeCell ref="D10:D11"/>
    <mergeCell ref="E10:E11"/>
    <mergeCell ref="F10:G10"/>
    <mergeCell ref="H10:I10"/>
    <mergeCell ref="J10:S10"/>
  </mergeCells>
  <pageMargins left="0" right="0" top="0.74803149606299213" bottom="0.35433070866141736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972-1. год</vt:lpstr>
      <vt:lpstr>972-2. 4кв. </vt:lpstr>
      <vt:lpstr>972-2.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Шатов Константин Валерьевич</dc:creator>
  <cp:lastModifiedBy>Компик</cp:lastModifiedBy>
  <cp:lastPrinted>2016-10-04T13:44:32Z</cp:lastPrinted>
  <dcterms:created xsi:type="dcterms:W3CDTF">2015-05-07T14:45:56Z</dcterms:created>
  <dcterms:modified xsi:type="dcterms:W3CDTF">2018-02-27T11:58:19Z</dcterms:modified>
</cp:coreProperties>
</file>